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20" tabRatio="732"/>
  </bookViews>
  <sheets>
    <sheet name="1.Laporan Data Induk " sheetId="7" r:id="rId1"/>
    <sheet name="2.Laporan Baki Aset" sheetId="1" r:id="rId2"/>
    <sheet name="3. Laporan SPPA" sheetId="11" r:id="rId3"/>
    <sheet name="Lampiran A (Formula)" sheetId="13" r:id="rId4"/>
    <sheet name="Lampiran B (Formula)" sheetId="8" r:id="rId5"/>
    <sheet name="format penyesuaian" sheetId="9" r:id="rId6"/>
  </sheets>
  <definedNames>
    <definedName name="_xlnm._FilterDatabase" localSheetId="1" hidden="1">'2.Laporan Baki Aset'!$A$1:$AJ$131</definedName>
    <definedName name="_xlnm._FilterDatabase" localSheetId="2" hidden="1">'3. Laporan SPPA'!$A$1:$G$211</definedName>
    <definedName name="_xlnm._FilterDatabase" localSheetId="3" hidden="1">'Lampiran A (Formula)'!$A$2:$A$213</definedName>
    <definedName name="_xlnm._FilterDatabase" localSheetId="4" hidden="1">'Lampiran B (Formula)'!$A$2:$F$134</definedName>
    <definedName name="_xlnm.Print_Area" localSheetId="5">'format penyesuaian'!$A$1:$L$54</definedName>
  </definedNames>
  <calcPr calcId="152511"/>
</workbook>
</file>

<file path=xl/calcChain.xml><?xml version="1.0" encoding="utf-8"?>
<calcChain xmlns="http://schemas.openxmlformats.org/spreadsheetml/2006/main">
  <c r="D214" i="11" l="1"/>
  <c r="A139" i="7" l="1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59" i="13"/>
  <c r="A160" i="13"/>
  <c r="A161" i="13"/>
  <c r="A162" i="13"/>
  <c r="A163" i="13"/>
  <c r="A150" i="13"/>
  <c r="A151" i="13"/>
  <c r="A152" i="13"/>
  <c r="A153" i="13"/>
  <c r="A154" i="13"/>
  <c r="A155" i="13"/>
  <c r="A156" i="13"/>
  <c r="A157" i="13"/>
  <c r="A158" i="13"/>
  <c r="A144" i="13"/>
  <c r="A145" i="13"/>
  <c r="A146" i="13"/>
  <c r="A147" i="13"/>
  <c r="A148" i="13"/>
  <c r="A149" i="13"/>
  <c r="A133" i="13"/>
  <c r="A134" i="13"/>
  <c r="A135" i="13"/>
  <c r="A136" i="13"/>
  <c r="A137" i="13"/>
  <c r="A138" i="13"/>
  <c r="A139" i="13"/>
  <c r="A140" i="13"/>
  <c r="A141" i="13"/>
  <c r="A142" i="13"/>
  <c r="A14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214" i="11"/>
  <c r="Q34" i="9" s="1"/>
  <c r="D7" i="8"/>
  <c r="D87" i="8"/>
  <c r="D137" i="8"/>
  <c r="B5" i="8"/>
  <c r="A136" i="8"/>
  <c r="E136" i="8" s="1"/>
  <c r="A137" i="8"/>
  <c r="E137" i="8" s="1"/>
  <c r="A134" i="8"/>
  <c r="E134" i="8" s="1"/>
  <c r="A135" i="8"/>
  <c r="A4" i="8"/>
  <c r="A5" i="8"/>
  <c r="A6" i="8"/>
  <c r="A7" i="8"/>
  <c r="A8" i="8"/>
  <c r="A9" i="8"/>
  <c r="A10" i="8"/>
  <c r="A11" i="8"/>
  <c r="A12" i="8"/>
  <c r="A13" i="8"/>
  <c r="A14" i="8"/>
  <c r="A15" i="8"/>
  <c r="D15" i="8" s="1"/>
  <c r="A16" i="8"/>
  <c r="B16" i="8" s="1"/>
  <c r="A17" i="8"/>
  <c r="A18" i="8"/>
  <c r="C18" i="8" s="1"/>
  <c r="A19" i="8"/>
  <c r="A20" i="8"/>
  <c r="A21" i="8"/>
  <c r="A22" i="8"/>
  <c r="A23" i="8"/>
  <c r="D23" i="8" s="1"/>
  <c r="A24" i="8"/>
  <c r="B24" i="8" s="1"/>
  <c r="A25" i="8"/>
  <c r="A26" i="8"/>
  <c r="C26" i="8" s="1"/>
  <c r="A27" i="8"/>
  <c r="A28" i="8"/>
  <c r="E28" i="8" s="1"/>
  <c r="A29" i="8"/>
  <c r="A30" i="8"/>
  <c r="A31" i="8"/>
  <c r="A32" i="8"/>
  <c r="B32" i="8" s="1"/>
  <c r="A33" i="8"/>
  <c r="A34" i="8"/>
  <c r="A35" i="8"/>
  <c r="A36" i="8"/>
  <c r="A37" i="8"/>
  <c r="A38" i="8"/>
  <c r="A39" i="8"/>
  <c r="D39" i="8" s="1"/>
  <c r="A40" i="8"/>
  <c r="A41" i="8"/>
  <c r="D41" i="8" s="1"/>
  <c r="A42" i="8"/>
  <c r="C42" i="8" s="1"/>
  <c r="A43" i="8"/>
  <c r="A44" i="8"/>
  <c r="C44" i="8" s="1"/>
  <c r="A45" i="8"/>
  <c r="A46" i="8"/>
  <c r="A47" i="8"/>
  <c r="D47" i="8" s="1"/>
  <c r="A48" i="8"/>
  <c r="A49" i="8"/>
  <c r="A50" i="8"/>
  <c r="C50" i="8" s="1"/>
  <c r="A51" i="8"/>
  <c r="A52" i="8"/>
  <c r="A53" i="8"/>
  <c r="A54" i="8"/>
  <c r="E54" i="8" s="1"/>
  <c r="A55" i="8"/>
  <c r="D55" i="8" s="1"/>
  <c r="A56" i="8"/>
  <c r="A57" i="8"/>
  <c r="A58" i="8"/>
  <c r="A59" i="8"/>
  <c r="A60" i="8"/>
  <c r="E60" i="8" s="1"/>
  <c r="A61" i="8"/>
  <c r="A62" i="8"/>
  <c r="A63" i="8"/>
  <c r="D63" i="8" s="1"/>
  <c r="A64" i="8"/>
  <c r="A65" i="8"/>
  <c r="D65" i="8" s="1"/>
  <c r="A66" i="8"/>
  <c r="C66" i="8" s="1"/>
  <c r="A67" i="8"/>
  <c r="A68" i="8"/>
  <c r="A69" i="8"/>
  <c r="A70" i="8"/>
  <c r="A71" i="8"/>
  <c r="D71" i="8" s="1"/>
  <c r="A72" i="8"/>
  <c r="A73" i="8"/>
  <c r="D73" i="8" s="1"/>
  <c r="A74" i="8"/>
  <c r="C74" i="8" s="1"/>
  <c r="A75" i="8"/>
  <c r="A76" i="8"/>
  <c r="C76" i="8" s="1"/>
  <c r="A77" i="8"/>
  <c r="B77" i="8" s="1"/>
  <c r="A78" i="8"/>
  <c r="A79" i="8"/>
  <c r="D79" i="8" s="1"/>
  <c r="A80" i="8"/>
  <c r="A81" i="8"/>
  <c r="A82" i="8"/>
  <c r="A83" i="8"/>
  <c r="A84" i="8"/>
  <c r="A85" i="8"/>
  <c r="A86" i="8"/>
  <c r="E86" i="8" s="1"/>
  <c r="A87" i="8"/>
  <c r="A88" i="8"/>
  <c r="B88" i="8" s="1"/>
  <c r="A89" i="8"/>
  <c r="A90" i="8"/>
  <c r="A91" i="8"/>
  <c r="A92" i="8"/>
  <c r="E92" i="8" s="1"/>
  <c r="A93" i="8"/>
  <c r="A94" i="8"/>
  <c r="A95" i="8"/>
  <c r="D95" i="8" s="1"/>
  <c r="A96" i="8"/>
  <c r="A97" i="8"/>
  <c r="D97" i="8" s="1"/>
  <c r="A98" i="8"/>
  <c r="A99" i="8"/>
  <c r="A100" i="8"/>
  <c r="A101" i="8"/>
  <c r="A102" i="8"/>
  <c r="A103" i="8"/>
  <c r="D103" i="8" s="1"/>
  <c r="A104" i="8"/>
  <c r="A105" i="8"/>
  <c r="D105" i="8" s="1"/>
  <c r="A106" i="8"/>
  <c r="C106" i="8" s="1"/>
  <c r="A107" i="8"/>
  <c r="A108" i="8"/>
  <c r="C108" i="8" s="1"/>
  <c r="A109" i="8"/>
  <c r="B109" i="8" s="1"/>
  <c r="A110" i="8"/>
  <c r="A111" i="8"/>
  <c r="D111" i="8" s="1"/>
  <c r="A112" i="8"/>
  <c r="A113" i="8"/>
  <c r="A114" i="8"/>
  <c r="A115" i="8"/>
  <c r="A116" i="8"/>
  <c r="E116" i="8" s="1"/>
  <c r="A117" i="8"/>
  <c r="A118" i="8"/>
  <c r="A119" i="8"/>
  <c r="D119" i="8" s="1"/>
  <c r="A120" i="8"/>
  <c r="E120" i="8" s="1"/>
  <c r="A121" i="8"/>
  <c r="E121" i="8" s="1"/>
  <c r="A122" i="8"/>
  <c r="C122" i="8" s="1"/>
  <c r="A123" i="8"/>
  <c r="D123" i="8" s="1"/>
  <c r="A124" i="8"/>
  <c r="B124" i="8" s="1"/>
  <c r="A125" i="8"/>
  <c r="A126" i="8"/>
  <c r="A127" i="8"/>
  <c r="C127" i="8" s="1"/>
  <c r="A128" i="8"/>
  <c r="E128" i="8" s="1"/>
  <c r="A129" i="8"/>
  <c r="D129" i="8" s="1"/>
  <c r="A130" i="8"/>
  <c r="C130" i="8" s="1"/>
  <c r="A131" i="8"/>
  <c r="A132" i="8"/>
  <c r="B132" i="8" s="1"/>
  <c r="A133" i="8"/>
  <c r="A3" i="8"/>
  <c r="A142" i="8" s="1"/>
  <c r="J17" i="9" s="1"/>
  <c r="F35" i="13"/>
  <c r="F39" i="13"/>
  <c r="D15" i="13"/>
  <c r="A3" i="13"/>
  <c r="E3" i="8"/>
  <c r="C132" i="8" l="1"/>
  <c r="E76" i="8"/>
  <c r="C124" i="8"/>
  <c r="D121" i="8"/>
  <c r="C5" i="1"/>
  <c r="C13" i="1"/>
  <c r="C21" i="1"/>
  <c r="C29" i="1"/>
  <c r="C37" i="1"/>
  <c r="C45" i="1"/>
  <c r="C53" i="1"/>
  <c r="C61" i="1"/>
  <c r="C69" i="1"/>
  <c r="C77" i="1"/>
  <c r="C85" i="1"/>
  <c r="C93" i="1"/>
  <c r="C101" i="1"/>
  <c r="C109" i="1"/>
  <c r="C117" i="1"/>
  <c r="C86" i="1"/>
  <c r="C110" i="1"/>
  <c r="C95" i="1"/>
  <c r="C127" i="1"/>
  <c r="C51" i="1"/>
  <c r="C91" i="1"/>
  <c r="C6" i="1"/>
  <c r="C14" i="1"/>
  <c r="C22" i="1"/>
  <c r="C30" i="1"/>
  <c r="C38" i="1"/>
  <c r="C46" i="1"/>
  <c r="C54" i="1"/>
  <c r="C62" i="1"/>
  <c r="C70" i="1"/>
  <c r="C78" i="1"/>
  <c r="C102" i="1"/>
  <c r="C126" i="1"/>
  <c r="C119" i="1"/>
  <c r="C19" i="1"/>
  <c r="C75" i="1"/>
  <c r="C123" i="1"/>
  <c r="C7" i="1"/>
  <c r="C15" i="1"/>
  <c r="C23" i="1"/>
  <c r="C31" i="1"/>
  <c r="C39" i="1"/>
  <c r="C47" i="1"/>
  <c r="C55" i="1"/>
  <c r="C63" i="1"/>
  <c r="C71" i="1"/>
  <c r="C79" i="1"/>
  <c r="C87" i="1"/>
  <c r="C111" i="1"/>
  <c r="C130" i="1"/>
  <c r="C35" i="1"/>
  <c r="C107" i="1"/>
  <c r="C8" i="1"/>
  <c r="C16" i="1"/>
  <c r="C24" i="1"/>
  <c r="C32" i="1"/>
  <c r="C40" i="1"/>
  <c r="C48" i="1"/>
  <c r="C56" i="1"/>
  <c r="C64" i="1"/>
  <c r="C72" i="1"/>
  <c r="C80" i="1"/>
  <c r="C88" i="1"/>
  <c r="C96" i="1"/>
  <c r="C104" i="1"/>
  <c r="C112" i="1"/>
  <c r="C120" i="1"/>
  <c r="C128" i="1"/>
  <c r="C97" i="1"/>
  <c r="C113" i="1"/>
  <c r="C129" i="1"/>
  <c r="C3" i="1"/>
  <c r="E88" i="13" s="1"/>
  <c r="C67" i="1"/>
  <c r="C9" i="1"/>
  <c r="C17" i="1"/>
  <c r="C25" i="1"/>
  <c r="C33" i="1"/>
  <c r="C41" i="1"/>
  <c r="C49" i="1"/>
  <c r="C57" i="1"/>
  <c r="C65" i="1"/>
  <c r="C73" i="1"/>
  <c r="C81" i="1"/>
  <c r="C89" i="1"/>
  <c r="C105" i="1"/>
  <c r="C121" i="1"/>
  <c r="C11" i="1"/>
  <c r="C59" i="1"/>
  <c r="C115" i="1"/>
  <c r="C10" i="1"/>
  <c r="C18" i="1"/>
  <c r="C26" i="1"/>
  <c r="C34" i="1"/>
  <c r="C42" i="1"/>
  <c r="C50" i="1"/>
  <c r="C58" i="1"/>
  <c r="C66" i="1"/>
  <c r="C74" i="1"/>
  <c r="C82" i="1"/>
  <c r="C90" i="1"/>
  <c r="C98" i="1"/>
  <c r="C106" i="1"/>
  <c r="C114" i="1"/>
  <c r="C43" i="1"/>
  <c r="C83" i="1"/>
  <c r="C131" i="1"/>
  <c r="C4" i="1"/>
  <c r="C12" i="1"/>
  <c r="C20" i="1"/>
  <c r="C28" i="1"/>
  <c r="C36" i="1"/>
  <c r="C44" i="1"/>
  <c r="E204" i="13" s="1"/>
  <c r="C52" i="1"/>
  <c r="C60" i="1"/>
  <c r="C68" i="1"/>
  <c r="C76" i="1"/>
  <c r="C84" i="1"/>
  <c r="C92" i="1"/>
  <c r="C100" i="1"/>
  <c r="C108" i="1"/>
  <c r="C116" i="1"/>
  <c r="C124" i="1"/>
  <c r="C2" i="1"/>
  <c r="C125" i="1"/>
  <c r="C94" i="1"/>
  <c r="C118" i="1"/>
  <c r="C103" i="1"/>
  <c r="C122" i="1"/>
  <c r="C27" i="1"/>
  <c r="C99" i="1"/>
  <c r="E108" i="8"/>
  <c r="E44" i="8"/>
  <c r="D88" i="13"/>
  <c r="D48" i="13"/>
  <c r="C24" i="13"/>
  <c r="F111" i="13"/>
  <c r="E103" i="13"/>
  <c r="C79" i="13"/>
  <c r="D63" i="13"/>
  <c r="E55" i="13"/>
  <c r="C39" i="13"/>
  <c r="D23" i="13"/>
  <c r="C15" i="13"/>
  <c r="E15" i="13"/>
  <c r="C7" i="13"/>
  <c r="D148" i="13"/>
  <c r="E170" i="13"/>
  <c r="E118" i="13"/>
  <c r="E46" i="13"/>
  <c r="E160" i="13"/>
  <c r="E3" i="13"/>
  <c r="E85" i="13"/>
  <c r="E21" i="13"/>
  <c r="E209" i="13"/>
  <c r="C185" i="13"/>
  <c r="E124" i="13"/>
  <c r="D84" i="13"/>
  <c r="E68" i="13"/>
  <c r="D44" i="13"/>
  <c r="C28" i="13"/>
  <c r="D20" i="13"/>
  <c r="D12" i="13"/>
  <c r="F4" i="13"/>
  <c r="G4" i="13" s="1"/>
  <c r="E152" i="13"/>
  <c r="D175" i="13"/>
  <c r="D167" i="13"/>
  <c r="C192" i="13"/>
  <c r="E192" i="13"/>
  <c r="F64" i="13"/>
  <c r="D123" i="13"/>
  <c r="E115" i="13"/>
  <c r="F83" i="13"/>
  <c r="D67" i="13"/>
  <c r="E67" i="13"/>
  <c r="F11" i="13"/>
  <c r="E11" i="13"/>
  <c r="E199" i="13"/>
  <c r="E98" i="13"/>
  <c r="E34" i="13"/>
  <c r="F142" i="13"/>
  <c r="E150" i="13"/>
  <c r="E129" i="13"/>
  <c r="E65" i="13"/>
  <c r="E141" i="13"/>
  <c r="E189" i="13"/>
  <c r="F63" i="13"/>
  <c r="G63" i="13" s="1"/>
  <c r="F12" i="13"/>
  <c r="C4" i="13"/>
  <c r="D111" i="13"/>
  <c r="D117" i="13"/>
  <c r="B117" i="13"/>
  <c r="D93" i="13"/>
  <c r="B93" i="13"/>
  <c r="C69" i="13"/>
  <c r="B69" i="13"/>
  <c r="F45" i="13"/>
  <c r="B45" i="13"/>
  <c r="B193" i="13"/>
  <c r="F124" i="13"/>
  <c r="B124" i="13"/>
  <c r="C68" i="13"/>
  <c r="B68" i="13"/>
  <c r="F36" i="13"/>
  <c r="G36" i="13" s="1"/>
  <c r="B36" i="13"/>
  <c r="F175" i="13"/>
  <c r="G175" i="13" s="1"/>
  <c r="B175" i="13"/>
  <c r="D193" i="13"/>
  <c r="F109" i="13"/>
  <c r="G109" i="13" s="1"/>
  <c r="B109" i="13"/>
  <c r="F77" i="13"/>
  <c r="G77" i="13" s="1"/>
  <c r="B77" i="13"/>
  <c r="F53" i="13"/>
  <c r="B53" i="13"/>
  <c r="D29" i="13"/>
  <c r="B29" i="13"/>
  <c r="C21" i="13"/>
  <c r="B21" i="13"/>
  <c r="F13" i="13"/>
  <c r="G13" i="13" s="1"/>
  <c r="B13" i="13"/>
  <c r="C5" i="13"/>
  <c r="B5" i="13"/>
  <c r="C137" i="13"/>
  <c r="B137" i="13"/>
  <c r="C146" i="13"/>
  <c r="B146" i="13"/>
  <c r="C153" i="13"/>
  <c r="B153" i="13"/>
  <c r="D159" i="13"/>
  <c r="B159" i="13"/>
  <c r="D168" i="13"/>
  <c r="B168" i="13"/>
  <c r="C209" i="13"/>
  <c r="B209" i="13"/>
  <c r="D177" i="13"/>
  <c r="B177" i="13"/>
  <c r="F193" i="13"/>
  <c r="G193" i="13" s="1"/>
  <c r="D116" i="13"/>
  <c r="B116" i="13"/>
  <c r="F60" i="13"/>
  <c r="B60" i="13"/>
  <c r="D184" i="13"/>
  <c r="B184" i="13"/>
  <c r="D131" i="13"/>
  <c r="B131" i="13"/>
  <c r="F107" i="13"/>
  <c r="G107" i="13" s="1"/>
  <c r="B107" i="13"/>
  <c r="C99" i="13"/>
  <c r="B99" i="13"/>
  <c r="C75" i="13"/>
  <c r="B75" i="13"/>
  <c r="C51" i="13"/>
  <c r="B51" i="13"/>
  <c r="F27" i="13"/>
  <c r="G27" i="13" s="1"/>
  <c r="B27" i="13"/>
  <c r="F19" i="13"/>
  <c r="B19" i="13"/>
  <c r="F135" i="13"/>
  <c r="B135" i="13"/>
  <c r="C174" i="13"/>
  <c r="B174" i="13"/>
  <c r="C130" i="13"/>
  <c r="B130" i="13"/>
  <c r="C122" i="13"/>
  <c r="B122" i="13"/>
  <c r="C98" i="13"/>
  <c r="B98" i="13"/>
  <c r="C90" i="13"/>
  <c r="B90" i="13"/>
  <c r="C82" i="13"/>
  <c r="B82" i="13"/>
  <c r="C74" i="13"/>
  <c r="B74" i="13"/>
  <c r="C66" i="13"/>
  <c r="B66" i="13"/>
  <c r="C58" i="13"/>
  <c r="B58" i="13"/>
  <c r="C50" i="13"/>
  <c r="B50" i="13"/>
  <c r="C42" i="13"/>
  <c r="B42" i="13"/>
  <c r="C34" i="13"/>
  <c r="B34" i="13"/>
  <c r="C26" i="13"/>
  <c r="B26" i="13"/>
  <c r="C18" i="13"/>
  <c r="B18" i="13"/>
  <c r="C10" i="13"/>
  <c r="B10" i="13"/>
  <c r="C134" i="13"/>
  <c r="B134" i="13"/>
  <c r="C150" i="13"/>
  <c r="B150" i="13"/>
  <c r="C173" i="13"/>
  <c r="B173" i="13"/>
  <c r="C165" i="13"/>
  <c r="B165" i="13"/>
  <c r="C206" i="13"/>
  <c r="B206" i="13"/>
  <c r="C198" i="13"/>
  <c r="B198" i="13"/>
  <c r="C182" i="13"/>
  <c r="B182" i="13"/>
  <c r="F209" i="13"/>
  <c r="G209" i="13" s="1"/>
  <c r="C159" i="13"/>
  <c r="C124" i="13"/>
  <c r="C36" i="13"/>
  <c r="F68" i="13"/>
  <c r="F129" i="13"/>
  <c r="B129" i="13"/>
  <c r="F121" i="13"/>
  <c r="G121" i="13" s="1"/>
  <c r="B121" i="13"/>
  <c r="F113" i="13"/>
  <c r="G113" i="13" s="1"/>
  <c r="B113" i="13"/>
  <c r="F105" i="13"/>
  <c r="G105" i="13" s="1"/>
  <c r="B105" i="13"/>
  <c r="F97" i="13"/>
  <c r="B97" i="13"/>
  <c r="F89" i="13"/>
  <c r="G89" i="13" s="1"/>
  <c r="B89" i="13"/>
  <c r="F81" i="13"/>
  <c r="G81" i="13" s="1"/>
  <c r="B81" i="13"/>
  <c r="F73" i="13"/>
  <c r="G73" i="13" s="1"/>
  <c r="B73" i="13"/>
  <c r="F65" i="13"/>
  <c r="B65" i="13"/>
  <c r="F57" i="13"/>
  <c r="G57" i="13" s="1"/>
  <c r="B57" i="13"/>
  <c r="F49" i="13"/>
  <c r="G49" i="13" s="1"/>
  <c r="B49" i="13"/>
  <c r="F41" i="13"/>
  <c r="G41" i="13" s="1"/>
  <c r="B41" i="13"/>
  <c r="F33" i="13"/>
  <c r="B33" i="13"/>
  <c r="F25" i="13"/>
  <c r="B25" i="13"/>
  <c r="F17" i="13"/>
  <c r="G17" i="13" s="1"/>
  <c r="B17" i="13"/>
  <c r="F9" i="13"/>
  <c r="G9" i="13" s="1"/>
  <c r="B9" i="13"/>
  <c r="C141" i="13"/>
  <c r="B141" i="13"/>
  <c r="C133" i="13"/>
  <c r="B133" i="13"/>
  <c r="C157" i="13"/>
  <c r="B157" i="13"/>
  <c r="C163" i="13"/>
  <c r="B163" i="13"/>
  <c r="F172" i="13"/>
  <c r="B172" i="13"/>
  <c r="F164" i="13"/>
  <c r="G164" i="13" s="1"/>
  <c r="B164" i="13"/>
  <c r="C205" i="13"/>
  <c r="B205" i="13"/>
  <c r="C197" i="13"/>
  <c r="B197" i="13"/>
  <c r="C189" i="13"/>
  <c r="B189" i="13"/>
  <c r="C181" i="13"/>
  <c r="B181" i="13"/>
  <c r="D209" i="13"/>
  <c r="D185" i="13"/>
  <c r="D85" i="13"/>
  <c r="B85" i="13"/>
  <c r="B201" i="13"/>
  <c r="D76" i="13"/>
  <c r="B76" i="13"/>
  <c r="C190" i="13"/>
  <c r="B190" i="13"/>
  <c r="F128" i="13"/>
  <c r="B128" i="13"/>
  <c r="F120" i="13"/>
  <c r="G120" i="13" s="1"/>
  <c r="B120" i="13"/>
  <c r="C112" i="13"/>
  <c r="B112" i="13"/>
  <c r="F104" i="13"/>
  <c r="B104" i="13"/>
  <c r="C96" i="13"/>
  <c r="B96" i="13"/>
  <c r="C88" i="13"/>
  <c r="B88" i="13"/>
  <c r="F80" i="13"/>
  <c r="G80" i="13" s="1"/>
  <c r="B80" i="13"/>
  <c r="F72" i="13"/>
  <c r="B72" i="13"/>
  <c r="D64" i="13"/>
  <c r="B64" i="13"/>
  <c r="C56" i="13"/>
  <c r="B56" i="13"/>
  <c r="C48" i="13"/>
  <c r="B48" i="13"/>
  <c r="F40" i="13"/>
  <c r="B40" i="13"/>
  <c r="D32" i="13"/>
  <c r="B32" i="13"/>
  <c r="F24" i="13"/>
  <c r="G24" i="13" s="1"/>
  <c r="B24" i="13"/>
  <c r="D16" i="13"/>
  <c r="B16" i="13"/>
  <c r="C8" i="13"/>
  <c r="B8" i="13"/>
  <c r="D140" i="13"/>
  <c r="B140" i="13"/>
  <c r="C149" i="13"/>
  <c r="B149" i="13"/>
  <c r="D156" i="13"/>
  <c r="B156" i="13"/>
  <c r="D162" i="13"/>
  <c r="B162" i="13"/>
  <c r="C171" i="13"/>
  <c r="B171" i="13"/>
  <c r="D212" i="13"/>
  <c r="B212" i="13"/>
  <c r="D204" i="13"/>
  <c r="B204" i="13"/>
  <c r="D196" i="13"/>
  <c r="B196" i="13"/>
  <c r="D188" i="13"/>
  <c r="B188" i="13"/>
  <c r="C180" i="13"/>
  <c r="B180" i="13"/>
  <c r="F201" i="13"/>
  <c r="G201" i="13" s="1"/>
  <c r="F125" i="13"/>
  <c r="G125" i="13" s="1"/>
  <c r="B125" i="13"/>
  <c r="F101" i="13"/>
  <c r="G101" i="13" s="1"/>
  <c r="B101" i="13"/>
  <c r="C61" i="13"/>
  <c r="B61" i="13"/>
  <c r="F37" i="13"/>
  <c r="B37" i="13"/>
  <c r="F185" i="13"/>
  <c r="G185" i="13" s="1"/>
  <c r="B185" i="13"/>
  <c r="C132" i="13"/>
  <c r="B132" i="13"/>
  <c r="F100" i="13"/>
  <c r="G100" i="13" s="1"/>
  <c r="B100" i="13"/>
  <c r="C84" i="13"/>
  <c r="B84" i="13"/>
  <c r="C52" i="13"/>
  <c r="B52" i="13"/>
  <c r="D28" i="13"/>
  <c r="B28" i="13"/>
  <c r="C12" i="13"/>
  <c r="B12" i="13"/>
  <c r="C145" i="13"/>
  <c r="B145" i="13"/>
  <c r="D176" i="13"/>
  <c r="B176" i="13"/>
  <c r="C123" i="13"/>
  <c r="B123" i="13"/>
  <c r="C91" i="13"/>
  <c r="B91" i="13"/>
  <c r="F67" i="13"/>
  <c r="B67" i="13"/>
  <c r="F43" i="13"/>
  <c r="G43" i="13" s="1"/>
  <c r="B43" i="13"/>
  <c r="D11" i="13"/>
  <c r="B11" i="13"/>
  <c r="C144" i="13"/>
  <c r="B144" i="13"/>
  <c r="F207" i="13"/>
  <c r="B207" i="13"/>
  <c r="F199" i="13"/>
  <c r="G199" i="13" s="1"/>
  <c r="B199" i="13"/>
  <c r="F183" i="13"/>
  <c r="G183" i="13" s="1"/>
  <c r="B183" i="13"/>
  <c r="F3" i="13"/>
  <c r="G3" i="13" s="1"/>
  <c r="B3" i="13"/>
  <c r="C76" i="13"/>
  <c r="C106" i="13"/>
  <c r="B106" i="13"/>
  <c r="C142" i="13"/>
  <c r="B142" i="13"/>
  <c r="C60" i="13"/>
  <c r="D27" i="13"/>
  <c r="C11" i="13"/>
  <c r="C127" i="13"/>
  <c r="B127" i="13"/>
  <c r="F119" i="13"/>
  <c r="G119" i="13" s="1"/>
  <c r="B119" i="13"/>
  <c r="C111" i="13"/>
  <c r="B111" i="13"/>
  <c r="F103" i="13"/>
  <c r="G103" i="13" s="1"/>
  <c r="B103" i="13"/>
  <c r="C95" i="13"/>
  <c r="B95" i="13"/>
  <c r="F87" i="13"/>
  <c r="G87" i="13" s="1"/>
  <c r="B87" i="13"/>
  <c r="F79" i="13"/>
  <c r="G79" i="13" s="1"/>
  <c r="B79" i="13"/>
  <c r="F71" i="13"/>
  <c r="G71" i="13" s="1"/>
  <c r="B71" i="13"/>
  <c r="C63" i="13"/>
  <c r="B63" i="13"/>
  <c r="F55" i="13"/>
  <c r="B55" i="13"/>
  <c r="D47" i="13"/>
  <c r="B47" i="13"/>
  <c r="D39" i="13"/>
  <c r="B39" i="13"/>
  <c r="G39" i="13" s="1"/>
  <c r="D31" i="13"/>
  <c r="B31" i="13"/>
  <c r="F23" i="13"/>
  <c r="B23" i="13"/>
  <c r="F15" i="13"/>
  <c r="G15" i="13" s="1"/>
  <c r="B15" i="13"/>
  <c r="D7" i="13"/>
  <c r="B7" i="13"/>
  <c r="C139" i="13"/>
  <c r="B139" i="13"/>
  <c r="C148" i="13"/>
  <c r="B148" i="13"/>
  <c r="C155" i="13"/>
  <c r="B155" i="13"/>
  <c r="C161" i="13"/>
  <c r="B161" i="13"/>
  <c r="D170" i="13"/>
  <c r="B170" i="13"/>
  <c r="C211" i="13"/>
  <c r="B211" i="13"/>
  <c r="C203" i="13"/>
  <c r="B203" i="13"/>
  <c r="C195" i="13"/>
  <c r="B195" i="13"/>
  <c r="C187" i="13"/>
  <c r="B187" i="13"/>
  <c r="C179" i="13"/>
  <c r="B179" i="13"/>
  <c r="D201" i="13"/>
  <c r="C183" i="13"/>
  <c r="F108" i="13"/>
  <c r="G108" i="13" s="1"/>
  <c r="B108" i="13"/>
  <c r="F92" i="13"/>
  <c r="B92" i="13"/>
  <c r="F44" i="13"/>
  <c r="G44" i="13" s="1"/>
  <c r="B44" i="13"/>
  <c r="F20" i="13"/>
  <c r="G20" i="13" s="1"/>
  <c r="B20" i="13"/>
  <c r="D4" i="13"/>
  <c r="B4" i="13"/>
  <c r="D136" i="13"/>
  <c r="B136" i="13"/>
  <c r="D152" i="13"/>
  <c r="B152" i="13"/>
  <c r="F167" i="13"/>
  <c r="G167" i="13" s="1"/>
  <c r="B167" i="13"/>
  <c r="D208" i="13"/>
  <c r="B208" i="13"/>
  <c r="D200" i="13"/>
  <c r="B200" i="13"/>
  <c r="D192" i="13"/>
  <c r="B192" i="13"/>
  <c r="C168" i="13"/>
  <c r="C44" i="13"/>
  <c r="C20" i="13"/>
  <c r="F115" i="13"/>
  <c r="G115" i="13" s="1"/>
  <c r="B115" i="13"/>
  <c r="C83" i="13"/>
  <c r="B83" i="13"/>
  <c r="F59" i="13"/>
  <c r="B59" i="13"/>
  <c r="C35" i="13"/>
  <c r="B35" i="13"/>
  <c r="G35" i="13" s="1"/>
  <c r="F143" i="13"/>
  <c r="G143" i="13" s="1"/>
  <c r="B143" i="13"/>
  <c r="F151" i="13"/>
  <c r="G151" i="13" s="1"/>
  <c r="B151" i="13"/>
  <c r="C166" i="13"/>
  <c r="B166" i="13"/>
  <c r="F191" i="13"/>
  <c r="B191" i="13"/>
  <c r="C193" i="13"/>
  <c r="C114" i="13"/>
  <c r="B114" i="13"/>
  <c r="C158" i="13"/>
  <c r="B158" i="13"/>
  <c r="D92" i="13"/>
  <c r="D52" i="13"/>
  <c r="F126" i="13"/>
  <c r="G126" i="13" s="1"/>
  <c r="B126" i="13"/>
  <c r="C118" i="13"/>
  <c r="B118" i="13"/>
  <c r="C110" i="13"/>
  <c r="B110" i="13"/>
  <c r="D102" i="13"/>
  <c r="B102" i="13"/>
  <c r="F94" i="13"/>
  <c r="G94" i="13" s="1"/>
  <c r="B94" i="13"/>
  <c r="F86" i="13"/>
  <c r="B86" i="13"/>
  <c r="C78" i="13"/>
  <c r="B78" i="13"/>
  <c r="F70" i="13"/>
  <c r="G70" i="13" s="1"/>
  <c r="B70" i="13"/>
  <c r="C62" i="13"/>
  <c r="B62" i="13"/>
  <c r="D54" i="13"/>
  <c r="B54" i="13"/>
  <c r="C46" i="13"/>
  <c r="B46" i="13"/>
  <c r="D38" i="13"/>
  <c r="B38" i="13"/>
  <c r="F30" i="13"/>
  <c r="G30" i="13" s="1"/>
  <c r="B30" i="13"/>
  <c r="F22" i="13"/>
  <c r="B22" i="13"/>
  <c r="C14" i="13"/>
  <c r="B14" i="13"/>
  <c r="C6" i="13"/>
  <c r="B6" i="13"/>
  <c r="D138" i="13"/>
  <c r="B138" i="13"/>
  <c r="C147" i="13"/>
  <c r="B147" i="13"/>
  <c r="D154" i="13"/>
  <c r="B154" i="13"/>
  <c r="C160" i="13"/>
  <c r="B160" i="13"/>
  <c r="C169" i="13"/>
  <c r="B169" i="13"/>
  <c r="D210" i="13"/>
  <c r="B210" i="13"/>
  <c r="D202" i="13"/>
  <c r="B202" i="13"/>
  <c r="D194" i="13"/>
  <c r="B194" i="13"/>
  <c r="D186" i="13"/>
  <c r="B186" i="13"/>
  <c r="D178" i="13"/>
  <c r="B178" i="13"/>
  <c r="C201" i="13"/>
  <c r="C177" i="13"/>
  <c r="C200" i="13"/>
  <c r="C191" i="13"/>
  <c r="F182" i="13"/>
  <c r="G182" i="13" s="1"/>
  <c r="C175" i="13"/>
  <c r="C167" i="13"/>
  <c r="F158" i="13"/>
  <c r="G158" i="13" s="1"/>
  <c r="F146" i="13"/>
  <c r="G146" i="13" s="1"/>
  <c r="F137" i="13"/>
  <c r="G137" i="13" s="1"/>
  <c r="C116" i="13"/>
  <c r="D68" i="13"/>
  <c r="C208" i="13"/>
  <c r="C199" i="13"/>
  <c r="F190" i="13"/>
  <c r="G190" i="13" s="1"/>
  <c r="D182" i="13"/>
  <c r="F174" i="13"/>
  <c r="G174" i="13" s="1"/>
  <c r="F166" i="13"/>
  <c r="G166" i="13" s="1"/>
  <c r="F153" i="13"/>
  <c r="G153" i="13" s="1"/>
  <c r="D146" i="13"/>
  <c r="D137" i="13"/>
  <c r="C207" i="13"/>
  <c r="F198" i="13"/>
  <c r="G198" i="13" s="1"/>
  <c r="D190" i="13"/>
  <c r="F177" i="13"/>
  <c r="G177" i="13" s="1"/>
  <c r="D172" i="13"/>
  <c r="D164" i="13"/>
  <c r="D153" i="13"/>
  <c r="D104" i="13"/>
  <c r="C64" i="13"/>
  <c r="D36" i="13"/>
  <c r="D19" i="13"/>
  <c r="F116" i="13"/>
  <c r="G116" i="13" s="1"/>
  <c r="F31" i="13"/>
  <c r="G31" i="13" s="1"/>
  <c r="F206" i="13"/>
  <c r="D198" i="13"/>
  <c r="C172" i="13"/>
  <c r="C164" i="13"/>
  <c r="F145" i="13"/>
  <c r="G145" i="13" s="1"/>
  <c r="C136" i="13"/>
  <c r="D206" i="13"/>
  <c r="F169" i="13"/>
  <c r="G169" i="13" s="1"/>
  <c r="F161" i="13"/>
  <c r="G161" i="13" s="1"/>
  <c r="C152" i="13"/>
  <c r="D145" i="13"/>
  <c r="C135" i="13"/>
  <c r="C176" i="13"/>
  <c r="F159" i="13"/>
  <c r="G159" i="13" s="1"/>
  <c r="C151" i="13"/>
  <c r="D132" i="13"/>
  <c r="D124" i="13"/>
  <c r="C184" i="13"/>
  <c r="F150" i="13"/>
  <c r="G150" i="13" s="1"/>
  <c r="C143" i="13"/>
  <c r="D24" i="13"/>
  <c r="C16" i="13"/>
  <c r="F112" i="13"/>
  <c r="G112" i="13" s="1"/>
  <c r="F32" i="13"/>
  <c r="F212" i="13"/>
  <c r="G212" i="13" s="1"/>
  <c r="C210" i="13"/>
  <c r="D207" i="13"/>
  <c r="F204" i="13"/>
  <c r="G204" i="13" s="1"/>
  <c r="C202" i="13"/>
  <c r="D199" i="13"/>
  <c r="F196" i="13"/>
  <c r="G196" i="13" s="1"/>
  <c r="C194" i="13"/>
  <c r="D191" i="13"/>
  <c r="F188" i="13"/>
  <c r="C186" i="13"/>
  <c r="D183" i="13"/>
  <c r="F180" i="13"/>
  <c r="G180" i="13" s="1"/>
  <c r="C178" i="13"/>
  <c r="C170" i="13"/>
  <c r="C162" i="13"/>
  <c r="F156" i="13"/>
  <c r="G156" i="13" s="1"/>
  <c r="C154" i="13"/>
  <c r="D151" i="13"/>
  <c r="F148" i="13"/>
  <c r="G148" i="13" s="1"/>
  <c r="D143" i="13"/>
  <c r="F140" i="13"/>
  <c r="C138" i="13"/>
  <c r="D135" i="13"/>
  <c r="F132" i="13"/>
  <c r="G132" i="13" s="1"/>
  <c r="D180" i="13"/>
  <c r="C212" i="13"/>
  <c r="C204" i="13"/>
  <c r="C188" i="13"/>
  <c r="D169" i="13"/>
  <c r="D161" i="13"/>
  <c r="C156" i="13"/>
  <c r="C140" i="13"/>
  <c r="F134" i="13"/>
  <c r="C131" i="13"/>
  <c r="C120" i="13"/>
  <c r="D103" i="13"/>
  <c r="C87" i="13"/>
  <c r="C72" i="13"/>
  <c r="F96" i="13"/>
  <c r="F211" i="13"/>
  <c r="G211" i="13" s="1"/>
  <c r="F203" i="13"/>
  <c r="G203" i="13" s="1"/>
  <c r="F195" i="13"/>
  <c r="G195" i="13" s="1"/>
  <c r="F187" i="13"/>
  <c r="G187" i="13" s="1"/>
  <c r="F179" i="13"/>
  <c r="G179" i="13" s="1"/>
  <c r="D174" i="13"/>
  <c r="F171" i="13"/>
  <c r="D166" i="13"/>
  <c r="F163" i="13"/>
  <c r="G163" i="13" s="1"/>
  <c r="D158" i="13"/>
  <c r="F155" i="13"/>
  <c r="G155" i="13" s="1"/>
  <c r="D150" i="13"/>
  <c r="F147" i="13"/>
  <c r="G147" i="13" s="1"/>
  <c r="D142" i="13"/>
  <c r="F139" i="13"/>
  <c r="G139" i="13" s="1"/>
  <c r="D134" i="13"/>
  <c r="D72" i="13"/>
  <c r="C196" i="13"/>
  <c r="D128" i="13"/>
  <c r="D119" i="13"/>
  <c r="D99" i="13"/>
  <c r="D71" i="13"/>
  <c r="D59" i="13"/>
  <c r="C32" i="13"/>
  <c r="F7" i="13"/>
  <c r="G7" i="13" s="1"/>
  <c r="F91" i="13"/>
  <c r="G91" i="13" s="1"/>
  <c r="F48" i="13"/>
  <c r="G48" i="13" s="1"/>
  <c r="F14" i="13"/>
  <c r="G14" i="13" s="1"/>
  <c r="D211" i="13"/>
  <c r="F208" i="13"/>
  <c r="G208" i="13" s="1"/>
  <c r="D203" i="13"/>
  <c r="F200" i="13"/>
  <c r="G200" i="13" s="1"/>
  <c r="D195" i="13"/>
  <c r="F192" i="13"/>
  <c r="G192" i="13" s="1"/>
  <c r="D187" i="13"/>
  <c r="F184" i="13"/>
  <c r="D179" i="13"/>
  <c r="F176" i="13"/>
  <c r="G176" i="13" s="1"/>
  <c r="D171" i="13"/>
  <c r="F168" i="13"/>
  <c r="G168" i="13" s="1"/>
  <c r="D163" i="13"/>
  <c r="F160" i="13"/>
  <c r="G160" i="13" s="1"/>
  <c r="D155" i="13"/>
  <c r="F152" i="13"/>
  <c r="G152" i="13" s="1"/>
  <c r="D147" i="13"/>
  <c r="F144" i="13"/>
  <c r="G144" i="13" s="1"/>
  <c r="D139" i="13"/>
  <c r="F136" i="13"/>
  <c r="G136" i="13" s="1"/>
  <c r="C47" i="13"/>
  <c r="C23" i="13"/>
  <c r="F8" i="13"/>
  <c r="G8" i="13" s="1"/>
  <c r="F56" i="13"/>
  <c r="G56" i="13" s="1"/>
  <c r="C128" i="13"/>
  <c r="D96" i="13"/>
  <c r="D80" i="13"/>
  <c r="C71" i="13"/>
  <c r="D56" i="13"/>
  <c r="C31" i="13"/>
  <c r="D8" i="13"/>
  <c r="F88" i="13"/>
  <c r="G88" i="13" s="1"/>
  <c r="F47" i="13"/>
  <c r="G47" i="13" s="1"/>
  <c r="F205" i="13"/>
  <c r="G205" i="13" s="1"/>
  <c r="F197" i="13"/>
  <c r="G197" i="13" s="1"/>
  <c r="F189" i="13"/>
  <c r="G189" i="13" s="1"/>
  <c r="F181" i="13"/>
  <c r="G181" i="13" s="1"/>
  <c r="F173" i="13"/>
  <c r="G173" i="13" s="1"/>
  <c r="F165" i="13"/>
  <c r="G165" i="13" s="1"/>
  <c r="D160" i="13"/>
  <c r="F157" i="13"/>
  <c r="G157" i="13" s="1"/>
  <c r="F149" i="13"/>
  <c r="G149" i="13" s="1"/>
  <c r="D144" i="13"/>
  <c r="F141" i="13"/>
  <c r="G141" i="13" s="1"/>
  <c r="F133" i="13"/>
  <c r="G133" i="13" s="1"/>
  <c r="D120" i="13"/>
  <c r="C104" i="13"/>
  <c r="D40" i="13"/>
  <c r="A214" i="13"/>
  <c r="F210" i="13"/>
  <c r="G210" i="13" s="1"/>
  <c r="D205" i="13"/>
  <c r="F202" i="13"/>
  <c r="G202" i="13" s="1"/>
  <c r="D197" i="13"/>
  <c r="F194" i="13"/>
  <c r="G194" i="13" s="1"/>
  <c r="D189" i="13"/>
  <c r="F186" i="13"/>
  <c r="G186" i="13" s="1"/>
  <c r="D181" i="13"/>
  <c r="F178" i="13"/>
  <c r="G178" i="13" s="1"/>
  <c r="D173" i="13"/>
  <c r="F170" i="13"/>
  <c r="G170" i="13" s="1"/>
  <c r="D165" i="13"/>
  <c r="F162" i="13"/>
  <c r="G162" i="13" s="1"/>
  <c r="D157" i="13"/>
  <c r="F154" i="13"/>
  <c r="G154" i="13" s="1"/>
  <c r="D149" i="13"/>
  <c r="D141" i="13"/>
  <c r="F138" i="13"/>
  <c r="G138" i="13" s="1"/>
  <c r="D133" i="13"/>
  <c r="F16" i="13"/>
  <c r="G16" i="13" s="1"/>
  <c r="D127" i="13"/>
  <c r="D112" i="13"/>
  <c r="C80" i="13"/>
  <c r="D95" i="13"/>
  <c r="D79" i="13"/>
  <c r="C55" i="13"/>
  <c r="C40" i="13"/>
  <c r="D107" i="13"/>
  <c r="D75" i="13"/>
  <c r="C67" i="13"/>
  <c r="C27" i="13"/>
  <c r="C19" i="13"/>
  <c r="F131" i="13"/>
  <c r="G131" i="13" s="1"/>
  <c r="F51" i="13"/>
  <c r="G51" i="13" s="1"/>
  <c r="C107" i="13"/>
  <c r="D35" i="13"/>
  <c r="F75" i="13"/>
  <c r="D83" i="13"/>
  <c r="D43" i="13"/>
  <c r="F127" i="13"/>
  <c r="G127" i="13" s="1"/>
  <c r="D115" i="13"/>
  <c r="D91" i="13"/>
  <c r="D51" i="13"/>
  <c r="C43" i="13"/>
  <c r="F123" i="13"/>
  <c r="G123" i="13" s="1"/>
  <c r="F99" i="13"/>
  <c r="G99" i="13" s="1"/>
  <c r="C115" i="13"/>
  <c r="C59" i="13"/>
  <c r="C25" i="13"/>
  <c r="C17" i="13"/>
  <c r="C9" i="13"/>
  <c r="C81" i="13"/>
  <c r="C89" i="13"/>
  <c r="F52" i="13"/>
  <c r="G52" i="13" s="1"/>
  <c r="D70" i="13"/>
  <c r="D60" i="13"/>
  <c r="F95" i="13"/>
  <c r="G95" i="13" s="1"/>
  <c r="F28" i="13"/>
  <c r="G28" i="13" s="1"/>
  <c r="D100" i="13"/>
  <c r="C92" i="13"/>
  <c r="D108" i="13"/>
  <c r="C100" i="13"/>
  <c r="F84" i="13"/>
  <c r="G84" i="13" s="1"/>
  <c r="C108" i="13"/>
  <c r="C119" i="13"/>
  <c r="C103" i="13"/>
  <c r="D87" i="13"/>
  <c r="C57" i="13"/>
  <c r="F76" i="13"/>
  <c r="G76" i="13" s="1"/>
  <c r="D55" i="13"/>
  <c r="C94" i="13"/>
  <c r="C30" i="13"/>
  <c r="D126" i="13"/>
  <c r="F118" i="13"/>
  <c r="G118" i="13" s="1"/>
  <c r="D110" i="13"/>
  <c r="F54" i="13"/>
  <c r="G54" i="13" s="1"/>
  <c r="D6" i="13"/>
  <c r="C102" i="13"/>
  <c r="D78" i="13"/>
  <c r="C38" i="13"/>
  <c r="F110" i="13"/>
  <c r="G110" i="13" s="1"/>
  <c r="F46" i="13"/>
  <c r="G46" i="13" s="1"/>
  <c r="C121" i="13"/>
  <c r="C105" i="13"/>
  <c r="D94" i="13"/>
  <c r="C54" i="13"/>
  <c r="C41" i="13"/>
  <c r="D30" i="13"/>
  <c r="F6" i="13"/>
  <c r="G6" i="13" s="1"/>
  <c r="C126" i="13"/>
  <c r="C70" i="13"/>
  <c r="D46" i="13"/>
  <c r="F78" i="13"/>
  <c r="G78" i="13" s="1"/>
  <c r="D129" i="13"/>
  <c r="D113" i="13"/>
  <c r="C97" i="13"/>
  <c r="D86" i="13"/>
  <c r="C33" i="13"/>
  <c r="D22" i="13"/>
  <c r="F102" i="13"/>
  <c r="G102" i="13" s="1"/>
  <c r="F38" i="13"/>
  <c r="G38" i="13" s="1"/>
  <c r="C129" i="13"/>
  <c r="C113" i="13"/>
  <c r="C86" i="13"/>
  <c r="C73" i="13"/>
  <c r="D62" i="13"/>
  <c r="C22" i="13"/>
  <c r="F62" i="13"/>
  <c r="G62" i="13" s="1"/>
  <c r="D118" i="13"/>
  <c r="C49" i="13"/>
  <c r="D14" i="13"/>
  <c r="D121" i="13"/>
  <c r="D105" i="13"/>
  <c r="C65" i="13"/>
  <c r="C117" i="13"/>
  <c r="D125" i="13"/>
  <c r="C93" i="13"/>
  <c r="D53" i="13"/>
  <c r="C29" i="13"/>
  <c r="D77" i="13"/>
  <c r="C53" i="13"/>
  <c r="D13" i="13"/>
  <c r="F117" i="13"/>
  <c r="G117" i="13" s="1"/>
  <c r="F85" i="13"/>
  <c r="G85" i="13" s="1"/>
  <c r="F21" i="13"/>
  <c r="G21" i="13" s="1"/>
  <c r="C125" i="13"/>
  <c r="D101" i="13"/>
  <c r="C77" i="13"/>
  <c r="D37" i="13"/>
  <c r="C13" i="13"/>
  <c r="C101" i="13"/>
  <c r="D61" i="13"/>
  <c r="C37" i="13"/>
  <c r="F93" i="13"/>
  <c r="G93" i="13" s="1"/>
  <c r="F61" i="13"/>
  <c r="G61" i="13" s="1"/>
  <c r="F29" i="13"/>
  <c r="G29" i="13" s="1"/>
  <c r="D109" i="13"/>
  <c r="D21" i="13"/>
  <c r="D3" i="13"/>
  <c r="C109" i="13"/>
  <c r="C85" i="13"/>
  <c r="D45" i="13"/>
  <c r="F69" i="13"/>
  <c r="G69" i="13" s="1"/>
  <c r="D69" i="13"/>
  <c r="C45" i="13"/>
  <c r="D5" i="13"/>
  <c r="F5" i="13"/>
  <c r="G5" i="13" s="1"/>
  <c r="D97" i="13"/>
  <c r="D89" i="13"/>
  <c r="D81" i="13"/>
  <c r="D73" i="13"/>
  <c r="D65" i="13"/>
  <c r="D57" i="13"/>
  <c r="D49" i="13"/>
  <c r="D41" i="13"/>
  <c r="D33" i="13"/>
  <c r="D25" i="13"/>
  <c r="D17" i="13"/>
  <c r="D9" i="13"/>
  <c r="F130" i="13"/>
  <c r="G130" i="13" s="1"/>
  <c r="F122" i="13"/>
  <c r="G122" i="13" s="1"/>
  <c r="F114" i="13"/>
  <c r="G114" i="13" s="1"/>
  <c r="F106" i="13"/>
  <c r="G106" i="13" s="1"/>
  <c r="F98" i="13"/>
  <c r="F90" i="13"/>
  <c r="G90" i="13" s="1"/>
  <c r="F82" i="13"/>
  <c r="G82" i="13" s="1"/>
  <c r="F74" i="13"/>
  <c r="G74" i="13" s="1"/>
  <c r="F66" i="13"/>
  <c r="F58" i="13"/>
  <c r="G58" i="13" s="1"/>
  <c r="F50" i="13"/>
  <c r="G50" i="13" s="1"/>
  <c r="F42" i="13"/>
  <c r="G42" i="13" s="1"/>
  <c r="F34" i="13"/>
  <c r="F26" i="13"/>
  <c r="G26" i="13" s="1"/>
  <c r="F18" i="13"/>
  <c r="G18" i="13" s="1"/>
  <c r="F10" i="13"/>
  <c r="G10" i="13" s="1"/>
  <c r="D130" i="13"/>
  <c r="D122" i="13"/>
  <c r="D114" i="13"/>
  <c r="D106" i="13"/>
  <c r="D98" i="13"/>
  <c r="D90" i="13"/>
  <c r="D82" i="13"/>
  <c r="D74" i="13"/>
  <c r="D66" i="13"/>
  <c r="D58" i="13"/>
  <c r="D50" i="13"/>
  <c r="D42" i="13"/>
  <c r="D34" i="13"/>
  <c r="D26" i="13"/>
  <c r="D18" i="13"/>
  <c r="D10" i="13"/>
  <c r="F130" i="8"/>
  <c r="F127" i="8"/>
  <c r="F122" i="8"/>
  <c r="F108" i="8"/>
  <c r="F76" i="8"/>
  <c r="G76" i="8" s="1"/>
  <c r="F44" i="8"/>
  <c r="G44" i="8" s="1"/>
  <c r="F106" i="8"/>
  <c r="F74" i="8"/>
  <c r="F66" i="8"/>
  <c r="F50" i="8"/>
  <c r="F42" i="8"/>
  <c r="F26" i="8"/>
  <c r="G26" i="8" s="1"/>
  <c r="F18" i="8"/>
  <c r="G18" i="8" s="1"/>
  <c r="B133" i="8"/>
  <c r="C133" i="8"/>
  <c r="D133" i="8"/>
  <c r="E133" i="8"/>
  <c r="B125" i="8"/>
  <c r="C125" i="8"/>
  <c r="D125" i="8"/>
  <c r="E125" i="8"/>
  <c r="C117" i="8"/>
  <c r="D117" i="8"/>
  <c r="E117" i="8"/>
  <c r="B117" i="8"/>
  <c r="C109" i="8"/>
  <c r="D109" i="8"/>
  <c r="E109" i="8"/>
  <c r="C101" i="8"/>
  <c r="D101" i="8"/>
  <c r="E101" i="8"/>
  <c r="B93" i="8"/>
  <c r="C93" i="8"/>
  <c r="D93" i="8"/>
  <c r="E93" i="8"/>
  <c r="C85" i="8"/>
  <c r="D85" i="8"/>
  <c r="E85" i="8"/>
  <c r="C77" i="8"/>
  <c r="D77" i="8"/>
  <c r="E77" i="8"/>
  <c r="C69" i="8"/>
  <c r="D69" i="8"/>
  <c r="E69" i="8"/>
  <c r="B61" i="8"/>
  <c r="C61" i="8"/>
  <c r="D61" i="8"/>
  <c r="E61" i="8"/>
  <c r="C53" i="8"/>
  <c r="D53" i="8"/>
  <c r="E53" i="8"/>
  <c r="B53" i="8"/>
  <c r="C45" i="8"/>
  <c r="D45" i="8"/>
  <c r="E45" i="8"/>
  <c r="B45" i="8"/>
  <c r="C37" i="8"/>
  <c r="D37" i="8"/>
  <c r="B37" i="8"/>
  <c r="E37" i="8"/>
  <c r="B29" i="8"/>
  <c r="C29" i="8"/>
  <c r="D29" i="8"/>
  <c r="E29" i="8"/>
  <c r="C21" i="8"/>
  <c r="D21" i="8"/>
  <c r="E21" i="8"/>
  <c r="C13" i="8"/>
  <c r="F13" i="8" s="1"/>
  <c r="G13" i="8" s="1"/>
  <c r="D13" i="8"/>
  <c r="E13" i="8"/>
  <c r="B13" i="8"/>
  <c r="C5" i="8"/>
  <c r="F5" i="8" s="1"/>
  <c r="G5" i="8" s="1"/>
  <c r="D5" i="8"/>
  <c r="E5" i="8"/>
  <c r="B101" i="8"/>
  <c r="C134" i="8"/>
  <c r="F124" i="8"/>
  <c r="G124" i="8" s="1"/>
  <c r="B116" i="8"/>
  <c r="D116" i="8"/>
  <c r="B108" i="8"/>
  <c r="D108" i="8"/>
  <c r="B100" i="8"/>
  <c r="D100" i="8"/>
  <c r="B92" i="8"/>
  <c r="D92" i="8"/>
  <c r="B84" i="8"/>
  <c r="D84" i="8"/>
  <c r="B76" i="8"/>
  <c r="D76" i="8"/>
  <c r="B68" i="8"/>
  <c r="D68" i="8"/>
  <c r="B60" i="8"/>
  <c r="D60" i="8"/>
  <c r="B52" i="8"/>
  <c r="D52" i="8"/>
  <c r="B44" i="8"/>
  <c r="D44" i="8"/>
  <c r="B36" i="8"/>
  <c r="C36" i="8"/>
  <c r="D36" i="8"/>
  <c r="B28" i="8"/>
  <c r="C28" i="8"/>
  <c r="D28" i="8"/>
  <c r="B20" i="8"/>
  <c r="C20" i="8"/>
  <c r="D20" i="8"/>
  <c r="B12" i="8"/>
  <c r="C12" i="8"/>
  <c r="F12" i="8" s="1"/>
  <c r="G12" i="8" s="1"/>
  <c r="D12" i="8"/>
  <c r="B4" i="8"/>
  <c r="C4" i="8"/>
  <c r="F4" i="8" s="1"/>
  <c r="D4" i="8"/>
  <c r="E4" i="8"/>
  <c r="B21" i="8"/>
  <c r="E132" i="8"/>
  <c r="D127" i="8"/>
  <c r="C116" i="8"/>
  <c r="E84" i="8"/>
  <c r="E52" i="8"/>
  <c r="B126" i="8"/>
  <c r="D126" i="8"/>
  <c r="B118" i="8"/>
  <c r="D118" i="8"/>
  <c r="B110" i="8"/>
  <c r="C110" i="8"/>
  <c r="D110" i="8"/>
  <c r="B102" i="8"/>
  <c r="C102" i="8"/>
  <c r="D102" i="8"/>
  <c r="B94" i="8"/>
  <c r="C94" i="8"/>
  <c r="D94" i="8"/>
  <c r="B86" i="8"/>
  <c r="C86" i="8"/>
  <c r="D86" i="8"/>
  <c r="B78" i="8"/>
  <c r="C78" i="8"/>
  <c r="D78" i="8"/>
  <c r="B70" i="8"/>
  <c r="C70" i="8"/>
  <c r="D70" i="8"/>
  <c r="B62" i="8"/>
  <c r="C62" i="8"/>
  <c r="D62" i="8"/>
  <c r="B54" i="8"/>
  <c r="C54" i="8"/>
  <c r="D54" i="8"/>
  <c r="B46" i="8"/>
  <c r="C46" i="8"/>
  <c r="D46" i="8"/>
  <c r="B38" i="8"/>
  <c r="E38" i="8"/>
  <c r="C38" i="8"/>
  <c r="D38" i="8"/>
  <c r="B30" i="8"/>
  <c r="E30" i="8"/>
  <c r="C30" i="8"/>
  <c r="D30" i="8"/>
  <c r="B22" i="8"/>
  <c r="E22" i="8"/>
  <c r="C22" i="8"/>
  <c r="D22" i="8"/>
  <c r="B14" i="8"/>
  <c r="E14" i="8"/>
  <c r="C14" i="8"/>
  <c r="D14" i="8"/>
  <c r="B6" i="8"/>
  <c r="E6" i="8"/>
  <c r="C6" i="8"/>
  <c r="F6" i="8" s="1"/>
  <c r="D6" i="8"/>
  <c r="C118" i="8"/>
  <c r="C131" i="8"/>
  <c r="E131" i="8"/>
  <c r="C123" i="8"/>
  <c r="E123" i="8"/>
  <c r="C115" i="8"/>
  <c r="E115" i="8"/>
  <c r="C107" i="8"/>
  <c r="D107" i="8"/>
  <c r="E107" i="8"/>
  <c r="C99" i="8"/>
  <c r="D99" i="8"/>
  <c r="E99" i="8"/>
  <c r="C91" i="8"/>
  <c r="D91" i="8"/>
  <c r="E91" i="8"/>
  <c r="C83" i="8"/>
  <c r="D83" i="8"/>
  <c r="E83" i="8"/>
  <c r="C75" i="8"/>
  <c r="D75" i="8"/>
  <c r="E75" i="8"/>
  <c r="C67" i="8"/>
  <c r="D67" i="8"/>
  <c r="E67" i="8"/>
  <c r="C59" i="8"/>
  <c r="D59" i="8"/>
  <c r="E59" i="8"/>
  <c r="B51" i="8"/>
  <c r="C51" i="8"/>
  <c r="D51" i="8"/>
  <c r="E51" i="8"/>
  <c r="C43" i="8"/>
  <c r="D43" i="8"/>
  <c r="E43" i="8"/>
  <c r="C35" i="8"/>
  <c r="D35" i="8"/>
  <c r="E35" i="8"/>
  <c r="C27" i="8"/>
  <c r="D27" i="8"/>
  <c r="E27" i="8"/>
  <c r="C19" i="8"/>
  <c r="D19" i="8"/>
  <c r="E19" i="8"/>
  <c r="B11" i="8"/>
  <c r="C11" i="8"/>
  <c r="F11" i="8" s="1"/>
  <c r="D11" i="8"/>
  <c r="E11" i="8"/>
  <c r="B135" i="8"/>
  <c r="E135" i="8"/>
  <c r="B85" i="8"/>
  <c r="D132" i="8"/>
  <c r="D115" i="8"/>
  <c r="E94" i="8"/>
  <c r="C84" i="8"/>
  <c r="E62" i="8"/>
  <c r="C52" i="8"/>
  <c r="E20" i="8"/>
  <c r="D114" i="8"/>
  <c r="E114" i="8"/>
  <c r="D74" i="8"/>
  <c r="E74" i="8"/>
  <c r="C114" i="8"/>
  <c r="B129" i="8"/>
  <c r="C129" i="8"/>
  <c r="B121" i="8"/>
  <c r="C121" i="8"/>
  <c r="B113" i="8"/>
  <c r="E113" i="8"/>
  <c r="C113" i="8"/>
  <c r="B105" i="8"/>
  <c r="E105" i="8"/>
  <c r="C105" i="8"/>
  <c r="B97" i="8"/>
  <c r="E97" i="8"/>
  <c r="C97" i="8"/>
  <c r="B89" i="8"/>
  <c r="E89" i="8"/>
  <c r="C89" i="8"/>
  <c r="B81" i="8"/>
  <c r="E81" i="8"/>
  <c r="C81" i="8"/>
  <c r="B73" i="8"/>
  <c r="E73" i="8"/>
  <c r="C73" i="8"/>
  <c r="B65" i="8"/>
  <c r="E65" i="8"/>
  <c r="C65" i="8"/>
  <c r="B57" i="8"/>
  <c r="E57" i="8"/>
  <c r="C57" i="8"/>
  <c r="B49" i="8"/>
  <c r="E49" i="8"/>
  <c r="C49" i="8"/>
  <c r="B41" i="8"/>
  <c r="E41" i="8"/>
  <c r="C41" i="8"/>
  <c r="B33" i="8"/>
  <c r="D33" i="8"/>
  <c r="E33" i="8"/>
  <c r="C33" i="8"/>
  <c r="B25" i="8"/>
  <c r="D25" i="8"/>
  <c r="E25" i="8"/>
  <c r="C25" i="8"/>
  <c r="B17" i="8"/>
  <c r="D17" i="8"/>
  <c r="E17" i="8"/>
  <c r="C17" i="8"/>
  <c r="B9" i="8"/>
  <c r="D9" i="8"/>
  <c r="E9" i="8"/>
  <c r="C9" i="8"/>
  <c r="F9" i="8" s="1"/>
  <c r="G9" i="8" s="1"/>
  <c r="B137" i="8"/>
  <c r="C137" i="8"/>
  <c r="B69" i="8"/>
  <c r="D131" i="8"/>
  <c r="C126" i="8"/>
  <c r="D113" i="8"/>
  <c r="E102" i="8"/>
  <c r="C92" i="8"/>
  <c r="D81" i="8"/>
  <c r="E70" i="8"/>
  <c r="C60" i="8"/>
  <c r="D49" i="8"/>
  <c r="E36" i="8"/>
  <c r="D122" i="8"/>
  <c r="E122" i="8"/>
  <c r="D106" i="8"/>
  <c r="E106" i="8"/>
  <c r="D98" i="8"/>
  <c r="E98" i="8"/>
  <c r="D90" i="8"/>
  <c r="E90" i="8"/>
  <c r="D82" i="8"/>
  <c r="E82" i="8"/>
  <c r="D66" i="8"/>
  <c r="E66" i="8"/>
  <c r="D58" i="8"/>
  <c r="E58" i="8"/>
  <c r="D50" i="8"/>
  <c r="E50" i="8"/>
  <c r="D42" i="8"/>
  <c r="E42" i="8"/>
  <c r="D34" i="8"/>
  <c r="E34" i="8"/>
  <c r="D26" i="8"/>
  <c r="E26" i="8"/>
  <c r="D18" i="8"/>
  <c r="E18" i="8"/>
  <c r="D10" i="8"/>
  <c r="E10" i="8"/>
  <c r="B134" i="8"/>
  <c r="D134" i="8"/>
  <c r="F132" i="8"/>
  <c r="G132" i="8" s="1"/>
  <c r="E126" i="8"/>
  <c r="C82" i="8"/>
  <c r="B128" i="8"/>
  <c r="C128" i="8"/>
  <c r="D128" i="8"/>
  <c r="C120" i="8"/>
  <c r="D120" i="8"/>
  <c r="B112" i="8"/>
  <c r="C112" i="8"/>
  <c r="D112" i="8"/>
  <c r="E112" i="8"/>
  <c r="B104" i="8"/>
  <c r="C104" i="8"/>
  <c r="D104" i="8"/>
  <c r="E104" i="8"/>
  <c r="B96" i="8"/>
  <c r="C96" i="8"/>
  <c r="D96" i="8"/>
  <c r="E96" i="8"/>
  <c r="C88" i="8"/>
  <c r="D88" i="8"/>
  <c r="E88" i="8"/>
  <c r="C80" i="8"/>
  <c r="D80" i="8"/>
  <c r="E80" i="8"/>
  <c r="B72" i="8"/>
  <c r="C72" i="8"/>
  <c r="D72" i="8"/>
  <c r="E72" i="8"/>
  <c r="B64" i="8"/>
  <c r="C64" i="8"/>
  <c r="D64" i="8"/>
  <c r="E64" i="8"/>
  <c r="C56" i="8"/>
  <c r="D56" i="8"/>
  <c r="E56" i="8"/>
  <c r="C48" i="8"/>
  <c r="D48" i="8"/>
  <c r="E48" i="8"/>
  <c r="B40" i="8"/>
  <c r="C40" i="8"/>
  <c r="D40" i="8"/>
  <c r="E40" i="8"/>
  <c r="C32" i="8"/>
  <c r="D32" i="8"/>
  <c r="E32" i="8"/>
  <c r="C24" i="8"/>
  <c r="D24" i="8"/>
  <c r="E24" i="8"/>
  <c r="C16" i="8"/>
  <c r="D16" i="8"/>
  <c r="E16" i="8"/>
  <c r="B8" i="8"/>
  <c r="C8" i="8"/>
  <c r="F8" i="8" s="1"/>
  <c r="G8" i="8" s="1"/>
  <c r="D8" i="8"/>
  <c r="E8" i="8"/>
  <c r="C136" i="8"/>
  <c r="D136" i="8"/>
  <c r="B136" i="8"/>
  <c r="B56" i="8"/>
  <c r="D135" i="8"/>
  <c r="E124" i="8"/>
  <c r="E100" i="8"/>
  <c r="C90" i="8"/>
  <c r="E68" i="8"/>
  <c r="C58" i="8"/>
  <c r="C34" i="8"/>
  <c r="E12" i="8"/>
  <c r="D130" i="8"/>
  <c r="E130" i="8"/>
  <c r="B127" i="8"/>
  <c r="E127" i="8"/>
  <c r="B119" i="8"/>
  <c r="C119" i="8"/>
  <c r="E119" i="8"/>
  <c r="B111" i="8"/>
  <c r="C111" i="8"/>
  <c r="E111" i="8"/>
  <c r="B103" i="8"/>
  <c r="C103" i="8"/>
  <c r="E103" i="8"/>
  <c r="B95" i="8"/>
  <c r="C95" i="8"/>
  <c r="E95" i="8"/>
  <c r="B87" i="8"/>
  <c r="C87" i="8"/>
  <c r="E87" i="8"/>
  <c r="B79" i="8"/>
  <c r="C79" i="8"/>
  <c r="E79" i="8"/>
  <c r="B71" i="8"/>
  <c r="C71" i="8"/>
  <c r="E71" i="8"/>
  <c r="B63" i="8"/>
  <c r="C63" i="8"/>
  <c r="E63" i="8"/>
  <c r="B55" i="8"/>
  <c r="C55" i="8"/>
  <c r="E55" i="8"/>
  <c r="B47" i="8"/>
  <c r="C47" i="8"/>
  <c r="E47" i="8"/>
  <c r="B39" i="8"/>
  <c r="C39" i="8"/>
  <c r="E39" i="8"/>
  <c r="B31" i="8"/>
  <c r="C31" i="8"/>
  <c r="E31" i="8"/>
  <c r="B23" i="8"/>
  <c r="C23" i="8"/>
  <c r="E23" i="8"/>
  <c r="B15" i="8"/>
  <c r="C15" i="8"/>
  <c r="E15" i="8"/>
  <c r="B7" i="8"/>
  <c r="C7" i="8"/>
  <c r="F7" i="8" s="1"/>
  <c r="G7" i="8" s="1"/>
  <c r="E7" i="8"/>
  <c r="B120" i="8"/>
  <c r="B48" i="8"/>
  <c r="C135" i="8"/>
  <c r="E129" i="8"/>
  <c r="D124" i="8"/>
  <c r="E118" i="8"/>
  <c r="E110" i="8"/>
  <c r="C100" i="8"/>
  <c r="D89" i="8"/>
  <c r="E78" i="8"/>
  <c r="C68" i="8"/>
  <c r="D57" i="8"/>
  <c r="E46" i="8"/>
  <c r="D31" i="8"/>
  <c r="C10" i="8"/>
  <c r="F10" i="8" s="1"/>
  <c r="B3" i="8"/>
  <c r="C98" i="8"/>
  <c r="B80" i="8"/>
  <c r="B131" i="8"/>
  <c r="B123" i="8"/>
  <c r="B115" i="8"/>
  <c r="B107" i="8"/>
  <c r="B99" i="8"/>
  <c r="B91" i="8"/>
  <c r="B83" i="8"/>
  <c r="B75" i="8"/>
  <c r="B67" i="8"/>
  <c r="B59" i="8"/>
  <c r="B43" i="8"/>
  <c r="B35" i="8"/>
  <c r="B27" i="8"/>
  <c r="B19" i="8"/>
  <c r="B130" i="8"/>
  <c r="G130" i="8" s="1"/>
  <c r="B122" i="8"/>
  <c r="G122" i="8" s="1"/>
  <c r="B114" i="8"/>
  <c r="B106" i="8"/>
  <c r="B98" i="8"/>
  <c r="B90" i="8"/>
  <c r="B82" i="8"/>
  <c r="B74" i="8"/>
  <c r="B66" i="8"/>
  <c r="B58" i="8"/>
  <c r="B50" i="8"/>
  <c r="B42" i="8"/>
  <c r="B34" i="8"/>
  <c r="B26" i="8"/>
  <c r="B18" i="8"/>
  <c r="B10" i="8"/>
  <c r="D3" i="8"/>
  <c r="C3" i="13"/>
  <c r="C3" i="8"/>
  <c r="F3" i="8" s="1"/>
  <c r="G3" i="8" s="1"/>
  <c r="G106" i="8" l="1"/>
  <c r="G4" i="8"/>
  <c r="G75" i="13"/>
  <c r="G134" i="13"/>
  <c r="G188" i="13"/>
  <c r="G191" i="13"/>
  <c r="G128" i="13"/>
  <c r="G135" i="13"/>
  <c r="G64" i="13"/>
  <c r="G34" i="13"/>
  <c r="G98" i="13"/>
  <c r="G206" i="13"/>
  <c r="G111" i="13"/>
  <c r="G96" i="13"/>
  <c r="G32" i="13"/>
  <c r="G59" i="13"/>
  <c r="G40" i="13"/>
  <c r="G72" i="13"/>
  <c r="G104" i="13"/>
  <c r="G19" i="13"/>
  <c r="G60" i="13"/>
  <c r="G124" i="13"/>
  <c r="G11" i="13"/>
  <c r="G214" i="13" s="1"/>
  <c r="K23" i="9" s="1"/>
  <c r="G171" i="13"/>
  <c r="G23" i="13"/>
  <c r="G55" i="13"/>
  <c r="G25" i="13"/>
  <c r="G140" i="13"/>
  <c r="G66" i="13"/>
  <c r="G22" i="13"/>
  <c r="G86" i="13"/>
  <c r="G92" i="13"/>
  <c r="G207" i="13"/>
  <c r="G67" i="13"/>
  <c r="G37" i="13"/>
  <c r="G172" i="13"/>
  <c r="G33" i="13"/>
  <c r="G65" i="13"/>
  <c r="G97" i="13"/>
  <c r="G129" i="13"/>
  <c r="G53" i="13"/>
  <c r="G45" i="13"/>
  <c r="G142" i="13"/>
  <c r="G83" i="13"/>
  <c r="G184" i="13"/>
  <c r="G68" i="13"/>
  <c r="G12" i="13"/>
  <c r="E16" i="13"/>
  <c r="E197" i="13"/>
  <c r="E73" i="13"/>
  <c r="E104" i="13"/>
  <c r="E158" i="13"/>
  <c r="E42" i="13"/>
  <c r="E207" i="13"/>
  <c r="E123" i="13"/>
  <c r="E145" i="13"/>
  <c r="E28" i="13"/>
  <c r="E76" i="13"/>
  <c r="E132" i="13"/>
  <c r="E168" i="13"/>
  <c r="E29" i="13"/>
  <c r="E93" i="13"/>
  <c r="E80" i="13"/>
  <c r="E154" i="13"/>
  <c r="E54" i="13"/>
  <c r="E126" i="13"/>
  <c r="E161" i="13"/>
  <c r="E63" i="13"/>
  <c r="E111" i="13"/>
  <c r="E212" i="13"/>
  <c r="E24" i="13"/>
  <c r="E112" i="13"/>
  <c r="E9" i="13"/>
  <c r="G42" i="8"/>
  <c r="E205" i="13"/>
  <c r="E17" i="13"/>
  <c r="E81" i="13"/>
  <c r="E182" i="13"/>
  <c r="E134" i="13"/>
  <c r="E50" i="13"/>
  <c r="E114" i="13"/>
  <c r="E166" i="13"/>
  <c r="E19" i="13"/>
  <c r="E75" i="13"/>
  <c r="E200" i="13"/>
  <c r="E136" i="13"/>
  <c r="E84" i="13"/>
  <c r="E72" i="13"/>
  <c r="E159" i="13"/>
  <c r="E37" i="13"/>
  <c r="E101" i="13"/>
  <c r="E178" i="13"/>
  <c r="E147" i="13"/>
  <c r="E62" i="13"/>
  <c r="E96" i="13"/>
  <c r="E155" i="13"/>
  <c r="E23" i="13"/>
  <c r="E171" i="13"/>
  <c r="E120" i="13"/>
  <c r="E106" i="13"/>
  <c r="G10" i="8"/>
  <c r="G21" i="8"/>
  <c r="G50" i="8"/>
  <c r="G127" i="8"/>
  <c r="E164" i="13"/>
  <c r="E25" i="13"/>
  <c r="E89" i="13"/>
  <c r="E190" i="13"/>
  <c r="E142" i="13"/>
  <c r="E58" i="13"/>
  <c r="E122" i="13"/>
  <c r="E174" i="13"/>
  <c r="E27" i="13"/>
  <c r="E83" i="13"/>
  <c r="E131" i="13"/>
  <c r="E208" i="13"/>
  <c r="E4" i="13"/>
  <c r="E36" i="13"/>
  <c r="E177" i="13"/>
  <c r="E153" i="13"/>
  <c r="E45" i="13"/>
  <c r="E109" i="13"/>
  <c r="E186" i="13"/>
  <c r="E138" i="13"/>
  <c r="E70" i="13"/>
  <c r="E179" i="13"/>
  <c r="E148" i="13"/>
  <c r="E71" i="13"/>
  <c r="E119" i="13"/>
  <c r="E162" i="13"/>
  <c r="E32" i="13"/>
  <c r="E128" i="13"/>
  <c r="G104" i="8"/>
  <c r="G6" i="8"/>
  <c r="G66" i="8"/>
  <c r="E172" i="13"/>
  <c r="E33" i="13"/>
  <c r="E97" i="13"/>
  <c r="E198" i="13"/>
  <c r="E66" i="13"/>
  <c r="E130" i="13"/>
  <c r="E151" i="13"/>
  <c r="E35" i="13"/>
  <c r="E64" i="13"/>
  <c r="E167" i="13"/>
  <c r="E44" i="13"/>
  <c r="E92" i="13"/>
  <c r="E185" i="13"/>
  <c r="E146" i="13"/>
  <c r="E53" i="13"/>
  <c r="E117" i="13"/>
  <c r="E194" i="13"/>
  <c r="E6" i="13"/>
  <c r="E78" i="13"/>
  <c r="E187" i="13"/>
  <c r="E31" i="13"/>
  <c r="E79" i="13"/>
  <c r="E127" i="13"/>
  <c r="E156" i="13"/>
  <c r="E40" i="13"/>
  <c r="G11" i="8"/>
  <c r="G108" i="8"/>
  <c r="G74" i="8"/>
  <c r="E163" i="13"/>
  <c r="E41" i="13"/>
  <c r="E105" i="13"/>
  <c r="E206" i="13"/>
  <c r="E10" i="13"/>
  <c r="E74" i="13"/>
  <c r="E56" i="13"/>
  <c r="E144" i="13"/>
  <c r="E43" i="13"/>
  <c r="E91" i="13"/>
  <c r="E12" i="13"/>
  <c r="E100" i="13"/>
  <c r="E137" i="13"/>
  <c r="E61" i="13"/>
  <c r="E125" i="13"/>
  <c r="E202" i="13"/>
  <c r="E14" i="13"/>
  <c r="E86" i="13"/>
  <c r="E195" i="13"/>
  <c r="E139" i="13"/>
  <c r="E39" i="13"/>
  <c r="E180" i="13"/>
  <c r="E149" i="13"/>
  <c r="E48" i="13"/>
  <c r="E157" i="13"/>
  <c r="E49" i="13"/>
  <c r="E113" i="13"/>
  <c r="E165" i="13"/>
  <c r="E18" i="13"/>
  <c r="E82" i="13"/>
  <c r="E183" i="13"/>
  <c r="E135" i="13"/>
  <c r="E51" i="13"/>
  <c r="E99" i="13"/>
  <c r="E176" i="13"/>
  <c r="E175" i="13"/>
  <c r="E52" i="13"/>
  <c r="E108" i="13"/>
  <c r="E193" i="13"/>
  <c r="E5" i="13"/>
  <c r="E69" i="13"/>
  <c r="E22" i="13"/>
  <c r="E210" i="13"/>
  <c r="E30" i="13"/>
  <c r="E94" i="13"/>
  <c r="E203" i="13"/>
  <c r="E7" i="13"/>
  <c r="E87" i="13"/>
  <c r="E188" i="13"/>
  <c r="E140" i="13"/>
  <c r="E181" i="13"/>
  <c r="E133" i="13"/>
  <c r="E57" i="13"/>
  <c r="E121" i="13"/>
  <c r="E173" i="13"/>
  <c r="E26" i="13"/>
  <c r="E90" i="13"/>
  <c r="E191" i="13"/>
  <c r="E143" i="13"/>
  <c r="E59" i="13"/>
  <c r="E107" i="13"/>
  <c r="E184" i="13"/>
  <c r="E20" i="13"/>
  <c r="E60" i="13"/>
  <c r="E116" i="13"/>
  <c r="E201" i="13"/>
  <c r="E13" i="13"/>
  <c r="E77" i="13"/>
  <c r="E110" i="13"/>
  <c r="E169" i="13"/>
  <c r="E38" i="13"/>
  <c r="E102" i="13"/>
  <c r="E211" i="13"/>
  <c r="E47" i="13"/>
  <c r="E95" i="13"/>
  <c r="E196" i="13"/>
  <c r="E8" i="13"/>
  <c r="B142" i="8"/>
  <c r="K17" i="9" s="1"/>
  <c r="B214" i="13"/>
  <c r="Q35" i="9" s="1"/>
  <c r="F214" i="13"/>
  <c r="J23" i="9" s="1"/>
  <c r="F88" i="8"/>
  <c r="G88" i="8" s="1"/>
  <c r="F128" i="8"/>
  <c r="G128" i="8" s="1"/>
  <c r="F65" i="8"/>
  <c r="G65" i="8" s="1"/>
  <c r="F107" i="8"/>
  <c r="G107" i="8" s="1"/>
  <c r="F54" i="8"/>
  <c r="G54" i="8" s="1"/>
  <c r="F125" i="8"/>
  <c r="G125" i="8" s="1"/>
  <c r="F111" i="8"/>
  <c r="G111" i="8" s="1"/>
  <c r="F32" i="8"/>
  <c r="G32" i="8" s="1"/>
  <c r="F31" i="8"/>
  <c r="G31" i="8" s="1"/>
  <c r="F95" i="8"/>
  <c r="G95" i="8" s="1"/>
  <c r="F34" i="8"/>
  <c r="G34" i="8" s="1"/>
  <c r="F72" i="8"/>
  <c r="G72" i="8" s="1"/>
  <c r="F89" i="8"/>
  <c r="G89" i="8" s="1"/>
  <c r="F114" i="8"/>
  <c r="G114" i="8" s="1"/>
  <c r="F84" i="8"/>
  <c r="G84" i="8" s="1"/>
  <c r="F27" i="8"/>
  <c r="G27" i="8" s="1"/>
  <c r="F67" i="8"/>
  <c r="G67" i="8" s="1"/>
  <c r="F22" i="8"/>
  <c r="G22" i="8" s="1"/>
  <c r="F38" i="8"/>
  <c r="G38" i="8" s="1"/>
  <c r="F78" i="8"/>
  <c r="G78" i="8" s="1"/>
  <c r="F20" i="8"/>
  <c r="G20" i="8" s="1"/>
  <c r="F69" i="8"/>
  <c r="G69" i="8" s="1"/>
  <c r="F109" i="8"/>
  <c r="G109" i="8" s="1"/>
  <c r="F55" i="8"/>
  <c r="G55" i="8" s="1"/>
  <c r="F119" i="8"/>
  <c r="G119" i="8" s="1"/>
  <c r="F58" i="8"/>
  <c r="G58" i="8" s="1"/>
  <c r="F16" i="8"/>
  <c r="G16" i="8" s="1"/>
  <c r="F56" i="8"/>
  <c r="G56" i="8" s="1"/>
  <c r="F82" i="8"/>
  <c r="G82" i="8" s="1"/>
  <c r="F126" i="8"/>
  <c r="G126" i="8" s="1"/>
  <c r="F49" i="8"/>
  <c r="G49" i="8" s="1"/>
  <c r="F113" i="8"/>
  <c r="G113" i="8" s="1"/>
  <c r="F51" i="8"/>
  <c r="G51" i="8" s="1"/>
  <c r="F91" i="8"/>
  <c r="G91" i="8" s="1"/>
  <c r="F115" i="8"/>
  <c r="G115" i="8" s="1"/>
  <c r="F102" i="8"/>
  <c r="G102" i="8" s="1"/>
  <c r="F21" i="8"/>
  <c r="F37" i="8"/>
  <c r="G37" i="8" s="1"/>
  <c r="F53" i="8"/>
  <c r="G53" i="8" s="1"/>
  <c r="F93" i="8"/>
  <c r="G93" i="8" s="1"/>
  <c r="F15" i="8"/>
  <c r="G15" i="8" s="1"/>
  <c r="F79" i="8"/>
  <c r="G79" i="8" s="1"/>
  <c r="F136" i="8"/>
  <c r="G136" i="8" s="1"/>
  <c r="F40" i="8"/>
  <c r="G40" i="8" s="1"/>
  <c r="F96" i="8"/>
  <c r="G96" i="8" s="1"/>
  <c r="F112" i="8"/>
  <c r="G112" i="8" s="1"/>
  <c r="F17" i="8"/>
  <c r="G17" i="8" s="1"/>
  <c r="F33" i="8"/>
  <c r="G33" i="8" s="1"/>
  <c r="F73" i="8"/>
  <c r="G73" i="8" s="1"/>
  <c r="F62" i="8"/>
  <c r="G62" i="8" s="1"/>
  <c r="F68" i="8"/>
  <c r="G68" i="8" s="1"/>
  <c r="F135" i="8"/>
  <c r="G135" i="8" s="1"/>
  <c r="F39" i="8"/>
  <c r="G39" i="8" s="1"/>
  <c r="F103" i="8"/>
  <c r="G103" i="8" s="1"/>
  <c r="F90" i="8"/>
  <c r="G90" i="8" s="1"/>
  <c r="F60" i="8"/>
  <c r="G60" i="8" s="1"/>
  <c r="F97" i="8"/>
  <c r="G97" i="8" s="1"/>
  <c r="F35" i="8"/>
  <c r="G35" i="8" s="1"/>
  <c r="F75" i="8"/>
  <c r="G75" i="8" s="1"/>
  <c r="F123" i="8"/>
  <c r="G123" i="8" s="1"/>
  <c r="F86" i="8"/>
  <c r="G86" i="8" s="1"/>
  <c r="F28" i="8"/>
  <c r="G28" i="8" s="1"/>
  <c r="F77" i="8"/>
  <c r="G77" i="8" s="1"/>
  <c r="F133" i="8"/>
  <c r="G133" i="8" s="1"/>
  <c r="F71" i="8"/>
  <c r="G71" i="8" s="1"/>
  <c r="F98" i="8"/>
  <c r="G98" i="8" s="1"/>
  <c r="F63" i="8"/>
  <c r="G63" i="8" s="1"/>
  <c r="F24" i="8"/>
  <c r="G24" i="8" s="1"/>
  <c r="F64" i="8"/>
  <c r="G64" i="8" s="1"/>
  <c r="F80" i="8"/>
  <c r="G80" i="8" s="1"/>
  <c r="F137" i="8"/>
  <c r="G137" i="8" s="1"/>
  <c r="F57" i="8"/>
  <c r="G57" i="8" s="1"/>
  <c r="F121" i="8"/>
  <c r="G121" i="8" s="1"/>
  <c r="F99" i="8"/>
  <c r="G99" i="8" s="1"/>
  <c r="F14" i="8"/>
  <c r="G14" i="8" s="1"/>
  <c r="F30" i="8"/>
  <c r="G30" i="8" s="1"/>
  <c r="F46" i="8"/>
  <c r="G46" i="8" s="1"/>
  <c r="F110" i="8"/>
  <c r="G110" i="8" s="1"/>
  <c r="F116" i="8"/>
  <c r="G116" i="8" s="1"/>
  <c r="F29" i="8"/>
  <c r="G29" i="8" s="1"/>
  <c r="F61" i="8"/>
  <c r="G61" i="8" s="1"/>
  <c r="F117" i="8"/>
  <c r="G117" i="8" s="1"/>
  <c r="F100" i="8"/>
  <c r="G100" i="8" s="1"/>
  <c r="F23" i="8"/>
  <c r="G23" i="8" s="1"/>
  <c r="F87" i="8"/>
  <c r="G87" i="8" s="1"/>
  <c r="F120" i="8"/>
  <c r="G120" i="8" s="1"/>
  <c r="F81" i="8"/>
  <c r="G81" i="8" s="1"/>
  <c r="F19" i="8"/>
  <c r="G19" i="8" s="1"/>
  <c r="F59" i="8"/>
  <c r="G59" i="8" s="1"/>
  <c r="F131" i="8"/>
  <c r="G131" i="8" s="1"/>
  <c r="F70" i="8"/>
  <c r="G70" i="8" s="1"/>
  <c r="F45" i="8"/>
  <c r="G45" i="8" s="1"/>
  <c r="F101" i="8"/>
  <c r="G101" i="8" s="1"/>
  <c r="F47" i="8"/>
  <c r="G47" i="8" s="1"/>
  <c r="F48" i="8"/>
  <c r="G48" i="8" s="1"/>
  <c r="F104" i="8"/>
  <c r="F92" i="8"/>
  <c r="G92" i="8" s="1"/>
  <c r="F25" i="8"/>
  <c r="G25" i="8" s="1"/>
  <c r="F41" i="8"/>
  <c r="G41" i="8" s="1"/>
  <c r="F105" i="8"/>
  <c r="G105" i="8" s="1"/>
  <c r="F129" i="8"/>
  <c r="G129" i="8" s="1"/>
  <c r="F52" i="8"/>
  <c r="G52" i="8" s="1"/>
  <c r="F43" i="8"/>
  <c r="G43" i="8" s="1"/>
  <c r="F83" i="8"/>
  <c r="G83" i="8" s="1"/>
  <c r="F118" i="8"/>
  <c r="G118" i="8" s="1"/>
  <c r="F94" i="8"/>
  <c r="G94" i="8" s="1"/>
  <c r="F36" i="8"/>
  <c r="G36" i="8" s="1"/>
  <c r="F134" i="8"/>
  <c r="G134" i="8" s="1"/>
  <c r="F85" i="8"/>
  <c r="G85" i="8" s="1"/>
  <c r="G142" i="8" l="1"/>
  <c r="K30" i="9" s="1"/>
  <c r="K34" i="9" s="1"/>
  <c r="R35" i="9" s="1"/>
  <c r="F142" i="8"/>
  <c r="J30" i="9" s="1"/>
  <c r="J34" i="9" l="1"/>
  <c r="R34" i="9" s="1"/>
</calcChain>
</file>

<file path=xl/sharedStrings.xml><?xml version="1.0" encoding="utf-8"?>
<sst xmlns="http://schemas.openxmlformats.org/spreadsheetml/2006/main" count="99" uniqueCount="74">
  <si>
    <t>Kelas Aset</t>
  </si>
  <si>
    <t>Vot/Dana</t>
  </si>
  <si>
    <t>No. Aset - Subnombor</t>
  </si>
  <si>
    <t>Perihal Aset</t>
  </si>
  <si>
    <t>Tarikh Dipermodalkan</t>
  </si>
  <si>
    <t>Kos Aset (RM) Pada 31.10.2020</t>
  </si>
  <si>
    <t>ID Lama Aset</t>
  </si>
  <si>
    <t xml:space="preserve">PENYATA PENYESUAIAN BAKI ASET ALIH </t>
  </si>
  <si>
    <t>NAMA KEMENTERIAN</t>
  </si>
  <si>
    <t>:</t>
  </si>
  <si>
    <t>KOD P.PENGAWAL</t>
  </si>
  <si>
    <t>NAMA PTJ</t>
  </si>
  <si>
    <t>KOD KUM PTJ</t>
  </si>
  <si>
    <t xml:space="preserve">KOD AKAUN </t>
  </si>
  <si>
    <t>A1434000 / A1435000/ A1436000</t>
  </si>
  <si>
    <t>SEPERTI PADA</t>
  </si>
  <si>
    <t>NAMA PEGAWAI UNTUK DIHUBUNGI</t>
  </si>
  <si>
    <t>Butiran</t>
  </si>
  <si>
    <t>Bilangan</t>
  </si>
  <si>
    <t>Amaun (RM)</t>
  </si>
  <si>
    <t>Baki Aset di iGFMAS</t>
  </si>
  <si>
    <t>Debit/ Kredit*</t>
  </si>
  <si>
    <t>Tambah:</t>
  </si>
  <si>
    <t>Ada di SPPA, tiada di Portal iGFMAS  :</t>
  </si>
  <si>
    <t>(i)</t>
  </si>
  <si>
    <t>Kurang:</t>
  </si>
  <si>
    <t>Ada di Portal iGFMAS, tiada di SPPA :</t>
  </si>
  <si>
    <t>Baki Aset di SPPA</t>
  </si>
  <si>
    <t>Disediakan oleh</t>
  </si>
  <si>
    <t>Tandatangan</t>
  </si>
  <si>
    <t>Nama</t>
  </si>
  <si>
    <t xml:space="preserve">: </t>
  </si>
  <si>
    <t>Jawatan</t>
  </si>
  <si>
    <t>Disahkan oleh:</t>
  </si>
  <si>
    <t xml:space="preserve">  </t>
  </si>
  <si>
    <t>No. Siri Pendaftaran</t>
  </si>
  <si>
    <t>Jenis</t>
  </si>
  <si>
    <t>Jenama</t>
  </si>
  <si>
    <t>Kos (RM)</t>
  </si>
  <si>
    <t>Status</t>
  </si>
  <si>
    <t>Perolehan</t>
  </si>
  <si>
    <t>Tarikh Beli</t>
  </si>
  <si>
    <t xml:space="preserve">Usia Guna (Tahun/Bulan) </t>
  </si>
  <si>
    <t xml:space="preserve">Baki Usia Guna (Tahun/Bulan) </t>
  </si>
  <si>
    <t>No Siri Pendaftaran SPPA 
(Laporan Data Induk)</t>
  </si>
  <si>
    <t>Cara Perolehan
(Laporan SPPA)</t>
  </si>
  <si>
    <t>Kos Aset (RM)
(Laporan Baki Aset)</t>
  </si>
  <si>
    <t>Keterangan Aset 
(Laporan Data Induk)</t>
  </si>
  <si>
    <t>No. Siri Pendaftaran
(Laporan SPPA)</t>
  </si>
  <si>
    <t>Kos Aset (RM)
(Laporan SPPA)</t>
  </si>
  <si>
    <t>Status
(Laporan SPPA)</t>
  </si>
  <si>
    <t>Baki Usia Guna
(Laporan Data Induk)</t>
  </si>
  <si>
    <t>Semakan Laporan SPPA ke iGFMAS (Ada di SPPA, tiada di Portal iGFMAS)</t>
  </si>
  <si>
    <t>Semakan Laporan iGFMAS ke SPPA (Ada di Portal iGFMAS, tiada di SPPA)</t>
  </si>
  <si>
    <t>No Siri Pendaftaran 
(Laporan Data Induk)</t>
  </si>
  <si>
    <t>No. Aset - Subnombor 
(Laporan Data Induk)</t>
  </si>
  <si>
    <t>Jumlah Aset di SPPA (Bil)</t>
  </si>
  <si>
    <t>Jumlah Aset di SPPA (RM)</t>
  </si>
  <si>
    <t>Jumlah Aset di iGFMAS (Bil)</t>
  </si>
  <si>
    <t>Jumlah Aset di iGFMAS (RM)</t>
  </si>
  <si>
    <t>No. Aset - Subnombor
(Laporan Baki Aset)</t>
  </si>
  <si>
    <t>ID Lama Aset (Formula)</t>
  </si>
  <si>
    <t>Jumlah Aset tiada di iGFMAS (Bil)</t>
  </si>
  <si>
    <t>Jumlah Aset tiada di iGFMAS (RM)</t>
  </si>
  <si>
    <t xml:space="preserve">Kos Aset yang Tiada (RM)
</t>
  </si>
  <si>
    <t>Jumlah Aset tiada di SPPA (Bil)</t>
  </si>
  <si>
    <t>Jumlah Aset tiada di SPPA (RM)</t>
  </si>
  <si>
    <t>LAMPIRAN 1</t>
  </si>
  <si>
    <r>
      <rPr>
        <sz val="14"/>
        <rFont val="Arial"/>
        <family val="2"/>
      </rPr>
      <t>Harta Modal melebihi RM2,000 per item</t>
    </r>
    <r>
      <rPr>
        <b/>
        <sz val="14"/>
        <rFont val="Arial"/>
        <family val="2"/>
      </rPr>
      <t xml:space="preserve"> (Lampiran A)</t>
    </r>
  </si>
  <si>
    <r>
      <rPr>
        <sz val="14"/>
        <rFont val="Arial"/>
        <family val="2"/>
      </rPr>
      <t>Aset melebihi RM2,000 per item</t>
    </r>
    <r>
      <rPr>
        <b/>
        <sz val="14"/>
        <rFont val="Arial"/>
        <family val="2"/>
      </rPr>
      <t xml:space="preserve"> (Lampiran B)</t>
    </r>
  </si>
  <si>
    <t>(nama)</t>
  </si>
  <si>
    <t>(no.tel.)</t>
  </si>
  <si>
    <t>31/11/2020</t>
  </si>
  <si>
    <t>(sila isi)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</si>
</sst>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</font>
    <font>
      <b/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i/>
      <sz val="14"/>
      <name val="Arial"/>
      <family val="2"/>
    </font>
    <font>
      <sz val="14"/>
      <color theme="0" tint="-0.249977111117893"/>
      <name val="Arial"/>
      <family val="2"/>
    </font>
    <font>
      <b/>
      <i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4" borderId="0" xfId="0" applyFill="1" applyAlignment="1">
      <alignment vertical="top"/>
    </xf>
    <xf numFmtId="43" fontId="0" fillId="4" borderId="0" xfId="3" applyFont="1" applyFill="1" applyAlignment="1">
      <alignment vertical="top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0" fontId="0" fillId="0" borderId="0" xfId="0"/>
    <xf numFmtId="0" fontId="6" fillId="5" borderId="3" xfId="0" applyFont="1" applyFill="1" applyBorder="1" applyAlignment="1">
      <alignment wrapText="1"/>
    </xf>
    <xf numFmtId="0" fontId="0" fillId="0" borderId="19" xfId="0" applyBorder="1" applyAlignment="1">
      <alignment wrapText="1"/>
    </xf>
    <xf numFmtId="4" fontId="0" fillId="0" borderId="19" xfId="0" applyNumberFormat="1" applyBorder="1" applyAlignment="1">
      <alignment horizontal="right" wrapText="1"/>
    </xf>
    <xf numFmtId="14" fontId="0" fillId="0" borderId="19" xfId="0" applyNumberFormat="1" applyBorder="1" applyAlignment="1">
      <alignment wrapText="1"/>
    </xf>
    <xf numFmtId="0" fontId="0" fillId="0" borderId="2" xfId="0" applyBorder="1"/>
    <xf numFmtId="0" fontId="6" fillId="3" borderId="3" xfId="0" applyFont="1" applyFill="1" applyBorder="1" applyAlignment="1">
      <alignment wrapText="1"/>
    </xf>
    <xf numFmtId="0" fontId="0" fillId="0" borderId="19" xfId="0" applyBorder="1" applyAlignment="1">
      <alignment vertical="top" wrapText="1"/>
    </xf>
    <xf numFmtId="4" fontId="0" fillId="0" borderId="19" xfId="0" applyNumberFormat="1" applyBorder="1" applyAlignment="1">
      <alignment horizontal="right" vertical="top" wrapText="1"/>
    </xf>
    <xf numFmtId="14" fontId="0" fillId="0" borderId="19" xfId="0" applyNumberFormat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3" borderId="1" xfId="0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4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0" fillId="6" borderId="0" xfId="0" applyFill="1" applyAlignment="1">
      <alignment vertical="top"/>
    </xf>
    <xf numFmtId="43" fontId="2" fillId="4" borderId="0" xfId="3" applyFont="1" applyFill="1" applyAlignment="1">
      <alignment vertical="top" wrapText="1"/>
    </xf>
    <xf numFmtId="0" fontId="2" fillId="7" borderId="0" xfId="0" applyFont="1" applyFill="1" applyAlignment="1">
      <alignment vertical="top" wrapText="1"/>
    </xf>
    <xf numFmtId="0" fontId="0" fillId="7" borderId="0" xfId="0" applyFill="1" applyAlignment="1">
      <alignment vertical="top"/>
    </xf>
    <xf numFmtId="43" fontId="0" fillId="7" borderId="0" xfId="3" applyFont="1" applyFill="1" applyAlignment="1">
      <alignment vertical="top"/>
    </xf>
    <xf numFmtId="43" fontId="2" fillId="7" borderId="0" xfId="3" applyFont="1" applyFill="1" applyAlignment="1">
      <alignment vertical="top" wrapText="1"/>
    </xf>
    <xf numFmtId="43" fontId="0" fillId="0" borderId="0" xfId="3" applyFont="1" applyFill="1" applyAlignment="1">
      <alignment vertical="top"/>
    </xf>
    <xf numFmtId="0" fontId="2" fillId="8" borderId="0" xfId="0" applyFont="1" applyFill="1" applyAlignment="1">
      <alignment vertical="top" wrapText="1"/>
    </xf>
    <xf numFmtId="0" fontId="0" fillId="8" borderId="0" xfId="0" applyFill="1" applyAlignment="1">
      <alignment vertical="top"/>
    </xf>
    <xf numFmtId="0" fontId="0" fillId="6" borderId="0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0" fillId="9" borderId="8" xfId="0" applyFill="1" applyBorder="1" applyAlignment="1">
      <alignment vertical="top"/>
    </xf>
    <xf numFmtId="43" fontId="0" fillId="9" borderId="9" xfId="3" applyFont="1" applyFill="1" applyBorder="1" applyAlignment="1">
      <alignment vertical="top"/>
    </xf>
    <xf numFmtId="0" fontId="0" fillId="9" borderId="9" xfId="0" applyFill="1" applyBorder="1" applyAlignment="1">
      <alignment vertical="top"/>
    </xf>
    <xf numFmtId="0" fontId="4" fillId="9" borderId="16" xfId="0" applyFont="1" applyFill="1" applyBorder="1" applyAlignment="1">
      <alignment horizontal="right" vertical="top"/>
    </xf>
    <xf numFmtId="0" fontId="4" fillId="9" borderId="17" xfId="0" applyFont="1" applyFill="1" applyBorder="1" applyAlignment="1">
      <alignment horizontal="right" vertical="top"/>
    </xf>
    <xf numFmtId="0" fontId="0" fillId="9" borderId="17" xfId="0" applyFill="1" applyBorder="1" applyAlignment="1">
      <alignment vertical="top"/>
    </xf>
    <xf numFmtId="0" fontId="4" fillId="9" borderId="17" xfId="0" applyFont="1" applyFill="1" applyBorder="1" applyAlignment="1">
      <alignment horizontal="right" vertical="top" wrapText="1"/>
    </xf>
    <xf numFmtId="43" fontId="0" fillId="9" borderId="18" xfId="3" applyFont="1" applyFill="1" applyBorder="1" applyAlignment="1">
      <alignment horizontal="right" vertical="top" wrapText="1"/>
    </xf>
    <xf numFmtId="4" fontId="0" fillId="0" borderId="0" xfId="0" applyNumberFormat="1"/>
    <xf numFmtId="43" fontId="0" fillId="0" borderId="0" xfId="3" applyFont="1" applyAlignment="1">
      <alignment horizontal="right" vertical="top"/>
    </xf>
    <xf numFmtId="0" fontId="0" fillId="6" borderId="0" xfId="0" applyFill="1" applyAlignment="1">
      <alignment horizontal="right" vertical="top"/>
    </xf>
    <xf numFmtId="43" fontId="0" fillId="9" borderId="10" xfId="3" applyFont="1" applyFill="1" applyBorder="1" applyAlignment="1">
      <alignment horizontal="right" vertical="top"/>
    </xf>
    <xf numFmtId="43" fontId="2" fillId="6" borderId="0" xfId="3" applyFont="1" applyFill="1" applyAlignment="1">
      <alignment horizontal="center" vertical="top" wrapText="1"/>
    </xf>
    <xf numFmtId="43" fontId="2" fillId="7" borderId="0" xfId="3" applyFont="1" applyFill="1" applyAlignment="1">
      <alignment horizontal="center" vertical="top" wrapText="1"/>
    </xf>
    <xf numFmtId="43" fontId="0" fillId="6" borderId="0" xfId="3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3" fontId="0" fillId="0" borderId="0" xfId="3" applyFont="1" applyFill="1" applyAlignment="1">
      <alignment horizontal="righ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39" fontId="7" fillId="0" borderId="0" xfId="0" applyNumberFormat="1" applyFont="1" applyFill="1"/>
    <xf numFmtId="43" fontId="8" fillId="0" borderId="0" xfId="3" applyFont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4" xfId="0" applyFont="1" applyBorder="1"/>
    <xf numFmtId="0" fontId="8" fillId="0" borderId="6" xfId="0" applyFont="1" applyBorder="1" applyAlignment="1">
      <alignment horizontal="center"/>
    </xf>
    <xf numFmtId="39" fontId="8" fillId="0" borderId="7" xfId="0" applyNumberFormat="1" applyFont="1" applyFill="1" applyBorder="1" applyAlignment="1">
      <alignment horizontal="center"/>
    </xf>
    <xf numFmtId="0" fontId="7" fillId="0" borderId="8" xfId="0" applyFont="1" applyBorder="1"/>
    <xf numFmtId="0" fontId="8" fillId="0" borderId="8" xfId="0" applyFont="1" applyBorder="1"/>
    <xf numFmtId="0" fontId="8" fillId="0" borderId="9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39" fontId="7" fillId="0" borderId="11" xfId="0" applyNumberFormat="1" applyFont="1" applyFill="1" applyBorder="1"/>
    <xf numFmtId="0" fontId="7" fillId="0" borderId="12" xfId="0" applyFont="1" applyBorder="1"/>
    <xf numFmtId="0" fontId="8" fillId="0" borderId="12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13" xfId="0" applyFont="1" applyBorder="1"/>
    <xf numFmtId="0" fontId="7" fillId="0" borderId="0" xfId="0" applyFont="1" applyBorder="1" applyAlignment="1">
      <alignment horizontal="center"/>
    </xf>
    <xf numFmtId="40" fontId="7" fillId="0" borderId="14" xfId="0" applyNumberFormat="1" applyFont="1" applyFill="1" applyBorder="1"/>
    <xf numFmtId="40" fontId="7" fillId="0" borderId="0" xfId="0" applyNumberFormat="1" applyFont="1"/>
    <xf numFmtId="39" fontId="7" fillId="0" borderId="14" xfId="3" applyNumberFormat="1" applyFont="1" applyFill="1" applyBorder="1"/>
    <xf numFmtId="39" fontId="7" fillId="0" borderId="15" xfId="3" applyNumberFormat="1" applyFont="1" applyFill="1" applyBorder="1"/>
    <xf numFmtId="39" fontId="7" fillId="0" borderId="11" xfId="3" applyNumberFormat="1" applyFont="1" applyFill="1" applyBorder="1"/>
    <xf numFmtId="39" fontId="7" fillId="0" borderId="14" xfId="3" applyNumberFormat="1" applyFont="1" applyFill="1" applyBorder="1" applyAlignment="1">
      <alignment horizontal="center"/>
    </xf>
    <xf numFmtId="43" fontId="7" fillId="0" borderId="0" xfId="0" applyNumberFormat="1" applyFont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0" xfId="0" applyFont="1"/>
    <xf numFmtId="43" fontId="11" fillId="0" borderId="0" xfId="0" applyNumberFormat="1" applyFont="1"/>
    <xf numFmtId="43" fontId="11" fillId="0" borderId="0" xfId="3" applyFont="1"/>
    <xf numFmtId="37" fontId="11" fillId="0" borderId="0" xfId="0" applyNumberFormat="1" applyFont="1"/>
    <xf numFmtId="39" fontId="11" fillId="0" borderId="0" xfId="0" applyNumberFormat="1" applyFont="1"/>
    <xf numFmtId="39" fontId="7" fillId="0" borderId="0" xfId="3" applyNumberFormat="1" applyFont="1" applyFill="1" applyBorder="1"/>
    <xf numFmtId="0" fontId="12" fillId="0" borderId="0" xfId="0" applyFont="1"/>
    <xf numFmtId="39" fontId="7" fillId="0" borderId="0" xfId="3" applyNumberFormat="1" applyFont="1" applyFill="1"/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Fill="1" applyBorder="1" applyAlignment="1">
      <alignment horizontal="left"/>
    </xf>
  </cellXfs>
  <cellStyles count="4">
    <cellStyle name="Comma" xfId="3" builtinId="3"/>
    <cellStyle name="Comma 2" xfId="2"/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9" defaultPivotStyle="PivotStyleLight16"/>
  <colors>
    <mruColors>
      <color rgb="FFFF7C80"/>
      <color rgb="FFFFCCFF"/>
      <color rgb="FFFFCC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1048576" totalsRowShown="0" headerRowDxfId="14" dataDxfId="13">
  <tableColumns count="5">
    <tableColumn id="9" name="No. Aset - Subnombor" dataDxfId="12"/>
    <tableColumn id="10" name="Perihal Aset" dataDxfId="11"/>
    <tableColumn id="2" name="Usia Guna (Tahun/Bulan) " dataDxfId="10"/>
    <tableColumn id="1" name="Baki Usia Guna (Tahun/Bulan) " dataDxfId="9"/>
    <tableColumn id="45" name="ID Lama Aset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39"/>
  <sheetViews>
    <sheetView tabSelected="1" workbookViewId="0">
      <selection activeCell="A2" sqref="A2"/>
    </sheetView>
  </sheetViews>
  <sheetFormatPr defaultColWidth="8.7109375" defaultRowHeight="12.75" x14ac:dyDescent="0.2"/>
  <cols>
    <col min="1" max="1" width="26.140625" style="22" customWidth="1"/>
    <col min="2" max="2" width="40" style="22" customWidth="1"/>
    <col min="3" max="3" width="23.7109375" style="22" customWidth="1"/>
    <col min="4" max="4" width="16.7109375" style="22" customWidth="1"/>
    <col min="5" max="5" width="20.28515625" style="22" customWidth="1"/>
    <col min="6" max="16384" width="8.7109375" style="22"/>
  </cols>
  <sheetData>
    <row r="1" spans="1:5" ht="33.950000000000003" customHeight="1" x14ac:dyDescent="0.2">
      <c r="A1" s="23" t="s">
        <v>2</v>
      </c>
      <c r="B1" s="23" t="s">
        <v>3</v>
      </c>
      <c r="C1" s="6" t="s">
        <v>42</v>
      </c>
      <c r="D1" s="6" t="s">
        <v>43</v>
      </c>
      <c r="E1" s="23" t="s">
        <v>6</v>
      </c>
    </row>
    <row r="2" spans="1:5" x14ac:dyDescent="0.2">
      <c r="A2"/>
      <c r="B2"/>
      <c r="C2"/>
      <c r="D2"/>
      <c r="E2"/>
    </row>
    <row r="3" spans="1:5" x14ac:dyDescent="0.2">
      <c r="A3"/>
      <c r="B3"/>
      <c r="C3"/>
      <c r="D3"/>
      <c r="E3"/>
    </row>
    <row r="4" spans="1:5" x14ac:dyDescent="0.2">
      <c r="A4"/>
      <c r="B4"/>
      <c r="C4"/>
      <c r="D4"/>
      <c r="E4"/>
    </row>
    <row r="5" spans="1:5" x14ac:dyDescent="0.2">
      <c r="A5"/>
      <c r="B5"/>
      <c r="C5"/>
      <c r="D5"/>
      <c r="E5"/>
    </row>
    <row r="6" spans="1:5" x14ac:dyDescent="0.2">
      <c r="A6"/>
      <c r="B6"/>
      <c r="C6"/>
      <c r="D6"/>
      <c r="E6"/>
    </row>
    <row r="7" spans="1:5" x14ac:dyDescent="0.2">
      <c r="A7"/>
      <c r="B7"/>
      <c r="C7"/>
      <c r="D7"/>
      <c r="E7"/>
    </row>
    <row r="8" spans="1:5" x14ac:dyDescent="0.2">
      <c r="A8"/>
      <c r="B8"/>
      <c r="C8"/>
      <c r="D8"/>
      <c r="E8"/>
    </row>
    <row r="9" spans="1:5" x14ac:dyDescent="0.2">
      <c r="A9"/>
      <c r="B9"/>
      <c r="C9"/>
      <c r="D9"/>
      <c r="E9"/>
    </row>
    <row r="10" spans="1:5" x14ac:dyDescent="0.2">
      <c r="A10"/>
      <c r="B10"/>
      <c r="C10"/>
      <c r="D10"/>
      <c r="E10"/>
    </row>
    <row r="11" spans="1:5" x14ac:dyDescent="0.2">
      <c r="A11"/>
      <c r="B11"/>
      <c r="C11"/>
      <c r="D11"/>
      <c r="E11"/>
    </row>
    <row r="12" spans="1:5" x14ac:dyDescent="0.2">
      <c r="A12"/>
      <c r="B12"/>
      <c r="C12"/>
      <c r="D12"/>
      <c r="E12"/>
    </row>
    <row r="13" spans="1:5" x14ac:dyDescent="0.2">
      <c r="A13"/>
      <c r="B13"/>
      <c r="C13"/>
      <c r="D13"/>
      <c r="E13"/>
    </row>
    <row r="14" spans="1:5" x14ac:dyDescent="0.2">
      <c r="A14"/>
      <c r="B14"/>
      <c r="C14"/>
      <c r="D14"/>
      <c r="E14"/>
    </row>
    <row r="15" spans="1:5" x14ac:dyDescent="0.2">
      <c r="A15"/>
      <c r="B15"/>
      <c r="C15"/>
      <c r="D15"/>
      <c r="E15"/>
    </row>
    <row r="16" spans="1:5" x14ac:dyDescent="0.2">
      <c r="A16"/>
      <c r="B16"/>
      <c r="C16"/>
      <c r="D16"/>
      <c r="E16"/>
    </row>
    <row r="17" spans="1:5" x14ac:dyDescent="0.2">
      <c r="A17"/>
      <c r="B17"/>
      <c r="C17"/>
      <c r="D17"/>
      <c r="E17"/>
    </row>
    <row r="18" spans="1:5" x14ac:dyDescent="0.2">
      <c r="A18"/>
      <c r="B18"/>
      <c r="C18"/>
      <c r="D18"/>
      <c r="E18"/>
    </row>
    <row r="19" spans="1:5" x14ac:dyDescent="0.2">
      <c r="A19"/>
      <c r="B19"/>
      <c r="C19"/>
      <c r="D19"/>
      <c r="E19"/>
    </row>
    <row r="20" spans="1:5" x14ac:dyDescent="0.2">
      <c r="A20"/>
      <c r="B20"/>
      <c r="C20"/>
      <c r="D20"/>
      <c r="E20"/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/>
    </row>
    <row r="23" spans="1:5" x14ac:dyDescent="0.2">
      <c r="A23"/>
      <c r="B23"/>
      <c r="C23"/>
      <c r="D23"/>
      <c r="E23"/>
    </row>
    <row r="24" spans="1:5" x14ac:dyDescent="0.2">
      <c r="A24"/>
      <c r="B24"/>
      <c r="C24"/>
      <c r="D24"/>
      <c r="E24"/>
    </row>
    <row r="25" spans="1:5" x14ac:dyDescent="0.2">
      <c r="A25"/>
      <c r="B25"/>
      <c r="C25"/>
      <c r="D25"/>
      <c r="E25"/>
    </row>
    <row r="26" spans="1:5" x14ac:dyDescent="0.2">
      <c r="A26"/>
      <c r="B26"/>
      <c r="C26"/>
      <c r="D26"/>
      <c r="E26"/>
    </row>
    <row r="27" spans="1:5" x14ac:dyDescent="0.2">
      <c r="A27"/>
      <c r="B27"/>
      <c r="C27"/>
      <c r="D27"/>
      <c r="E27"/>
    </row>
    <row r="28" spans="1:5" x14ac:dyDescent="0.2">
      <c r="A28"/>
      <c r="B28"/>
      <c r="C28"/>
      <c r="D28"/>
      <c r="E28"/>
    </row>
    <row r="29" spans="1:5" x14ac:dyDescent="0.2">
      <c r="A29"/>
      <c r="B29"/>
      <c r="C29"/>
      <c r="D29"/>
      <c r="E29"/>
    </row>
    <row r="30" spans="1:5" x14ac:dyDescent="0.2">
      <c r="A30"/>
      <c r="B30"/>
      <c r="C30"/>
      <c r="D30"/>
      <c r="E30"/>
    </row>
    <row r="31" spans="1:5" x14ac:dyDescent="0.2">
      <c r="A31"/>
      <c r="B31"/>
      <c r="C31"/>
      <c r="D31"/>
      <c r="E31"/>
    </row>
    <row r="32" spans="1:5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spans="1:5" x14ac:dyDescent="0.2">
      <c r="A81"/>
      <c r="B81"/>
      <c r="C81"/>
      <c r="D81"/>
      <c r="E81"/>
    </row>
    <row r="82" spans="1:5" x14ac:dyDescent="0.2">
      <c r="A82"/>
      <c r="B82"/>
      <c r="C82"/>
      <c r="D82"/>
      <c r="E82"/>
    </row>
    <row r="83" spans="1:5" x14ac:dyDescent="0.2">
      <c r="A83"/>
      <c r="B83"/>
      <c r="C83"/>
      <c r="D83"/>
      <c r="E83"/>
    </row>
    <row r="84" spans="1:5" x14ac:dyDescent="0.2">
      <c r="A84"/>
      <c r="B84"/>
      <c r="C84"/>
      <c r="D84"/>
      <c r="E84"/>
    </row>
    <row r="85" spans="1:5" x14ac:dyDescent="0.2">
      <c r="A85"/>
      <c r="B85"/>
      <c r="C85"/>
      <c r="D85"/>
      <c r="E85"/>
    </row>
    <row r="86" spans="1:5" x14ac:dyDescent="0.2">
      <c r="A86"/>
      <c r="B86"/>
      <c r="C86"/>
      <c r="D86"/>
      <c r="E86"/>
    </row>
    <row r="87" spans="1:5" x14ac:dyDescent="0.2">
      <c r="A87"/>
      <c r="B87"/>
      <c r="C87"/>
      <c r="D87"/>
      <c r="E87"/>
    </row>
    <row r="88" spans="1:5" x14ac:dyDescent="0.2">
      <c r="A88"/>
      <c r="B88"/>
      <c r="C88"/>
      <c r="D88"/>
      <c r="E88"/>
    </row>
    <row r="89" spans="1:5" x14ac:dyDescent="0.2">
      <c r="A89"/>
      <c r="B89"/>
      <c r="C89"/>
      <c r="D89"/>
      <c r="E89"/>
    </row>
    <row r="90" spans="1:5" x14ac:dyDescent="0.2">
      <c r="A90"/>
      <c r="B90"/>
      <c r="C90"/>
      <c r="D90"/>
      <c r="E90"/>
    </row>
    <row r="91" spans="1:5" x14ac:dyDescent="0.2">
      <c r="A91"/>
      <c r="B91"/>
      <c r="C91"/>
      <c r="D91"/>
      <c r="E91"/>
    </row>
    <row r="92" spans="1:5" x14ac:dyDescent="0.2">
      <c r="A92"/>
      <c r="B92"/>
      <c r="C92"/>
      <c r="D92"/>
      <c r="E92"/>
    </row>
    <row r="93" spans="1:5" x14ac:dyDescent="0.2">
      <c r="A93"/>
      <c r="B93"/>
      <c r="C93"/>
      <c r="D93"/>
      <c r="E93"/>
    </row>
    <row r="94" spans="1:5" x14ac:dyDescent="0.2">
      <c r="A94"/>
      <c r="B94"/>
      <c r="C94"/>
      <c r="D94"/>
      <c r="E94"/>
    </row>
    <row r="95" spans="1:5" x14ac:dyDescent="0.2">
      <c r="A95"/>
      <c r="B95"/>
      <c r="C95"/>
      <c r="D95"/>
      <c r="E95"/>
    </row>
    <row r="96" spans="1:5" x14ac:dyDescent="0.2">
      <c r="A96"/>
      <c r="B96"/>
      <c r="C96"/>
      <c r="D96"/>
      <c r="E96"/>
    </row>
    <row r="97" spans="1:5" x14ac:dyDescent="0.2">
      <c r="A97"/>
      <c r="B97"/>
      <c r="C97"/>
      <c r="D97"/>
      <c r="E97"/>
    </row>
    <row r="98" spans="1:5" x14ac:dyDescent="0.2">
      <c r="A98"/>
      <c r="B98"/>
      <c r="C98"/>
      <c r="D98"/>
      <c r="E98"/>
    </row>
    <row r="99" spans="1:5" x14ac:dyDescent="0.2">
      <c r="A99"/>
      <c r="B99"/>
      <c r="C99"/>
      <c r="D99"/>
      <c r="E99"/>
    </row>
    <row r="100" spans="1:5" x14ac:dyDescent="0.2">
      <c r="A100"/>
      <c r="B100"/>
      <c r="C100"/>
      <c r="D100"/>
      <c r="E100"/>
    </row>
    <row r="101" spans="1:5" x14ac:dyDescent="0.2">
      <c r="A101"/>
      <c r="B101"/>
      <c r="C101"/>
      <c r="D101"/>
      <c r="E101"/>
    </row>
    <row r="102" spans="1:5" x14ac:dyDescent="0.2">
      <c r="A102"/>
      <c r="B102"/>
      <c r="C102"/>
      <c r="D102"/>
      <c r="E102"/>
    </row>
    <row r="103" spans="1:5" x14ac:dyDescent="0.2">
      <c r="A103"/>
      <c r="B103"/>
      <c r="C103"/>
      <c r="D103"/>
      <c r="E103"/>
    </row>
    <row r="104" spans="1:5" x14ac:dyDescent="0.2">
      <c r="A104"/>
      <c r="B104"/>
      <c r="C104"/>
      <c r="D104"/>
      <c r="E104"/>
    </row>
    <row r="105" spans="1:5" x14ac:dyDescent="0.2">
      <c r="A105"/>
      <c r="B105"/>
      <c r="C105"/>
      <c r="D105"/>
      <c r="E105"/>
    </row>
    <row r="106" spans="1:5" x14ac:dyDescent="0.2">
      <c r="A106"/>
      <c r="B106"/>
      <c r="C106"/>
      <c r="D106"/>
      <c r="E106"/>
    </row>
    <row r="107" spans="1:5" x14ac:dyDescent="0.2">
      <c r="A107"/>
      <c r="B107"/>
      <c r="C107"/>
      <c r="D107"/>
      <c r="E107"/>
    </row>
    <row r="108" spans="1:5" x14ac:dyDescent="0.2">
      <c r="A108"/>
      <c r="B108"/>
      <c r="C108"/>
      <c r="D108"/>
      <c r="E108"/>
    </row>
    <row r="109" spans="1:5" x14ac:dyDescent="0.2">
      <c r="A109"/>
      <c r="B109"/>
      <c r="C109"/>
      <c r="D109"/>
      <c r="E109"/>
    </row>
    <row r="110" spans="1:5" x14ac:dyDescent="0.2">
      <c r="A110"/>
      <c r="B110"/>
      <c r="C110"/>
      <c r="D110"/>
      <c r="E110"/>
    </row>
    <row r="111" spans="1:5" x14ac:dyDescent="0.2">
      <c r="A111"/>
      <c r="B111"/>
      <c r="C111"/>
      <c r="D111"/>
      <c r="E111"/>
    </row>
    <row r="112" spans="1:5" x14ac:dyDescent="0.2">
      <c r="A112"/>
      <c r="B112"/>
      <c r="C112"/>
      <c r="D112"/>
      <c r="E112"/>
    </row>
    <row r="113" spans="1:5" x14ac:dyDescent="0.2">
      <c r="A113"/>
      <c r="B113"/>
      <c r="C113"/>
      <c r="D113"/>
      <c r="E113"/>
    </row>
    <row r="114" spans="1:5" x14ac:dyDescent="0.2">
      <c r="A114"/>
      <c r="B114"/>
      <c r="C114"/>
      <c r="D114"/>
      <c r="E114"/>
    </row>
    <row r="115" spans="1:5" x14ac:dyDescent="0.2">
      <c r="A115"/>
      <c r="B115"/>
      <c r="C115"/>
      <c r="D115"/>
      <c r="E115"/>
    </row>
    <row r="116" spans="1:5" x14ac:dyDescent="0.2">
      <c r="A116"/>
      <c r="B116"/>
      <c r="C116"/>
      <c r="D116"/>
      <c r="E116"/>
    </row>
    <row r="117" spans="1:5" x14ac:dyDescent="0.2">
      <c r="A117"/>
      <c r="B117"/>
      <c r="C117"/>
      <c r="D117"/>
      <c r="E117"/>
    </row>
    <row r="118" spans="1:5" x14ac:dyDescent="0.2">
      <c r="A118"/>
      <c r="B118"/>
      <c r="C118"/>
      <c r="D118"/>
      <c r="E118"/>
    </row>
    <row r="119" spans="1:5" x14ac:dyDescent="0.2">
      <c r="A119"/>
      <c r="B119"/>
      <c r="C119"/>
      <c r="D119"/>
      <c r="E119"/>
    </row>
    <row r="120" spans="1:5" x14ac:dyDescent="0.2">
      <c r="A120"/>
      <c r="B120"/>
      <c r="C120"/>
      <c r="D120"/>
      <c r="E120"/>
    </row>
    <row r="121" spans="1:5" x14ac:dyDescent="0.2">
      <c r="A121" s="5"/>
      <c r="B121"/>
      <c r="C121"/>
      <c r="D121"/>
      <c r="E121"/>
    </row>
    <row r="122" spans="1:5" x14ac:dyDescent="0.2">
      <c r="A122"/>
      <c r="B122"/>
      <c r="C122"/>
      <c r="D122"/>
      <c r="E122"/>
    </row>
    <row r="123" spans="1:5" x14ac:dyDescent="0.2">
      <c r="A123"/>
      <c r="B123"/>
      <c r="C123"/>
      <c r="D123"/>
      <c r="E123"/>
    </row>
    <row r="124" spans="1:5" x14ac:dyDescent="0.2">
      <c r="A124"/>
      <c r="B124"/>
      <c r="C124"/>
      <c r="D124"/>
      <c r="E124"/>
    </row>
    <row r="125" spans="1:5" x14ac:dyDescent="0.2">
      <c r="A125"/>
      <c r="B125"/>
      <c r="C125"/>
      <c r="D125"/>
      <c r="E125"/>
    </row>
    <row r="126" spans="1:5" x14ac:dyDescent="0.2">
      <c r="A126"/>
      <c r="B126"/>
      <c r="C126"/>
      <c r="D126"/>
      <c r="E126"/>
    </row>
    <row r="127" spans="1:5" x14ac:dyDescent="0.2">
      <c r="A127"/>
      <c r="B127"/>
      <c r="C127"/>
      <c r="D127"/>
      <c r="E127"/>
    </row>
    <row r="128" spans="1:5" x14ac:dyDescent="0.2">
      <c r="A128"/>
      <c r="B128"/>
      <c r="C128"/>
      <c r="D128"/>
      <c r="E128"/>
    </row>
    <row r="129" spans="1:5" x14ac:dyDescent="0.2">
      <c r="A129"/>
      <c r="B129"/>
      <c r="C129"/>
      <c r="D129"/>
      <c r="E129"/>
    </row>
    <row r="130" spans="1:5" x14ac:dyDescent="0.2">
      <c r="A130"/>
      <c r="B130"/>
      <c r="C130"/>
      <c r="D130"/>
      <c r="E130"/>
    </row>
    <row r="131" spans="1:5" x14ac:dyDescent="0.2">
      <c r="A131"/>
      <c r="B131"/>
      <c r="C131"/>
      <c r="D131"/>
      <c r="E131"/>
    </row>
    <row r="132" spans="1:5" x14ac:dyDescent="0.2">
      <c r="A132"/>
      <c r="B132"/>
      <c r="C132"/>
      <c r="D132"/>
      <c r="E132"/>
    </row>
    <row r="133" spans="1:5" x14ac:dyDescent="0.2">
      <c r="A133"/>
      <c r="B133"/>
      <c r="C133"/>
      <c r="D133"/>
      <c r="E133"/>
    </row>
    <row r="134" spans="1:5" x14ac:dyDescent="0.2">
      <c r="A134"/>
      <c r="B134"/>
      <c r="C134"/>
      <c r="D134"/>
      <c r="E134"/>
    </row>
    <row r="135" spans="1:5" x14ac:dyDescent="0.2">
      <c r="A135"/>
      <c r="B135"/>
      <c r="C135"/>
      <c r="D135"/>
      <c r="E135"/>
    </row>
    <row r="136" spans="1:5" x14ac:dyDescent="0.2">
      <c r="A136"/>
      <c r="B136"/>
      <c r="C136"/>
      <c r="D136"/>
      <c r="E136"/>
    </row>
    <row r="139" spans="1:5" x14ac:dyDescent="0.2">
      <c r="A139" s="22">
        <f>COUNTA(A2:A136)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K131"/>
  <sheetViews>
    <sheetView workbookViewId="0">
      <selection activeCell="D2" sqref="D2:G131"/>
    </sheetView>
  </sheetViews>
  <sheetFormatPr defaultColWidth="8.7109375" defaultRowHeight="12.75" x14ac:dyDescent="0.2"/>
  <cols>
    <col min="1" max="1" width="13.5703125" style="26" customWidth="1"/>
    <col min="2" max="2" width="12.42578125" style="26" customWidth="1"/>
    <col min="3" max="3" width="21.5703125" style="42" customWidth="1"/>
    <col min="4" max="4" width="21.5703125" style="26" customWidth="1"/>
    <col min="5" max="5" width="41.28515625" style="26" customWidth="1"/>
    <col min="6" max="6" width="18.42578125" style="26" bestFit="1" customWidth="1"/>
    <col min="7" max="7" width="27.42578125" style="26" bestFit="1" customWidth="1"/>
    <col min="8" max="8" width="38.140625" style="26" customWidth="1"/>
    <col min="9" max="9" width="55.85546875" style="26" bestFit="1" customWidth="1"/>
    <col min="10" max="10" width="12" style="26" bestFit="1" customWidth="1"/>
    <col min="11" max="11" width="58.140625" style="26" bestFit="1" customWidth="1"/>
    <col min="12" max="12" width="10" style="26" bestFit="1" customWidth="1"/>
    <col min="13" max="13" width="8" style="26" hidden="1" customWidth="1"/>
    <col min="14" max="14" width="27" style="26" hidden="1" customWidth="1"/>
    <col min="15" max="15" width="19" style="26" hidden="1" customWidth="1"/>
    <col min="16" max="16" width="24.5703125" style="26" bestFit="1" customWidth="1"/>
    <col min="17" max="17" width="22" style="26" bestFit="1" customWidth="1"/>
    <col min="18" max="18" width="38" style="26" bestFit="1" customWidth="1"/>
    <col min="19" max="19" width="22" style="26" bestFit="1" customWidth="1"/>
    <col min="20" max="20" width="8" style="26" bestFit="1" customWidth="1"/>
    <col min="21" max="21" width="20" style="26" bestFit="1" customWidth="1"/>
    <col min="22" max="22" width="16" style="26" hidden="1" customWidth="1"/>
    <col min="23" max="23" width="10" style="26" hidden="1" customWidth="1"/>
    <col min="24" max="24" width="11" style="26" hidden="1" customWidth="1"/>
    <col min="25" max="25" width="10" style="26" hidden="1" customWidth="1"/>
    <col min="26" max="26" width="17" style="26" hidden="1" customWidth="1"/>
    <col min="27" max="29" width="6" style="26" hidden="1" customWidth="1"/>
    <col min="30" max="30" width="25" style="26" hidden="1" customWidth="1"/>
    <col min="31" max="31" width="12" style="26" customWidth="1"/>
    <col min="32" max="32" width="38" style="26" hidden="1" customWidth="1"/>
    <col min="33" max="33" width="18" style="26" hidden="1" customWidth="1"/>
    <col min="34" max="34" width="6" style="26" hidden="1" customWidth="1"/>
    <col min="35" max="35" width="38" style="26" hidden="1" customWidth="1"/>
    <col min="36" max="37" width="17" style="26" hidden="1" customWidth="1"/>
    <col min="38" max="16384" width="8.7109375" style="26"/>
  </cols>
  <sheetData>
    <row r="1" spans="1:36" ht="16.5" customHeight="1" x14ac:dyDescent="0.2">
      <c r="A1" s="1" t="s">
        <v>0</v>
      </c>
      <c r="B1" s="1" t="s">
        <v>1</v>
      </c>
      <c r="C1" s="43" t="s">
        <v>61</v>
      </c>
      <c r="D1" s="1" t="s">
        <v>2</v>
      </c>
      <c r="E1" s="1" t="s">
        <v>3</v>
      </c>
      <c r="F1" s="1" t="s">
        <v>4</v>
      </c>
      <c r="G1" s="4" t="s">
        <v>5</v>
      </c>
      <c r="H1" s="25"/>
      <c r="M1" s="25"/>
      <c r="T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H1" s="25"/>
      <c r="AI1" s="25"/>
    </row>
    <row r="2" spans="1:36" x14ac:dyDescent="0.2">
      <c r="A2"/>
      <c r="B2"/>
      <c r="C2" s="33">
        <f>VLOOKUP(D2,Table1[#All],5,0)</f>
        <v>0</v>
      </c>
      <c r="D2"/>
      <c r="E2"/>
      <c r="F2" s="2"/>
      <c r="G2" s="3"/>
      <c r="S2" s="27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x14ac:dyDescent="0.2">
      <c r="A3"/>
      <c r="B3"/>
      <c r="C3" s="33">
        <f>VLOOKUP(D3,Table1[#All],5,0)</f>
        <v>0</v>
      </c>
      <c r="D3"/>
      <c r="E3"/>
      <c r="F3" s="2"/>
      <c r="G3" s="3"/>
      <c r="S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x14ac:dyDescent="0.2">
      <c r="A4"/>
      <c r="B4"/>
      <c r="C4" s="33">
        <f>VLOOKUP(D4,Table1[#All],5,0)</f>
        <v>0</v>
      </c>
      <c r="D4"/>
      <c r="E4"/>
      <c r="F4" s="2"/>
      <c r="G4" s="3"/>
      <c r="S4" s="27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x14ac:dyDescent="0.2">
      <c r="A5"/>
      <c r="B5"/>
      <c r="C5" s="33">
        <f>VLOOKUP(D5,Table1[#All],5,0)</f>
        <v>0</v>
      </c>
      <c r="D5"/>
      <c r="E5"/>
      <c r="F5" s="2"/>
      <c r="G5" s="3"/>
      <c r="S5" s="27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x14ac:dyDescent="0.2">
      <c r="A6"/>
      <c r="B6"/>
      <c r="C6" s="33">
        <f>VLOOKUP(D6,Table1[#All],5,0)</f>
        <v>0</v>
      </c>
      <c r="D6"/>
      <c r="E6"/>
      <c r="F6" s="2"/>
      <c r="G6" s="3"/>
      <c r="S6" s="27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x14ac:dyDescent="0.2">
      <c r="A7"/>
      <c r="B7"/>
      <c r="C7" s="33">
        <f>VLOOKUP(D7,Table1[#All],5,0)</f>
        <v>0</v>
      </c>
      <c r="D7"/>
      <c r="E7"/>
      <c r="F7" s="2"/>
      <c r="G7" s="3"/>
      <c r="S7" s="2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x14ac:dyDescent="0.2">
      <c r="A8"/>
      <c r="B8"/>
      <c r="C8" s="33">
        <f>VLOOKUP(D8,Table1[#All],5,0)</f>
        <v>0</v>
      </c>
      <c r="D8"/>
      <c r="E8"/>
      <c r="F8" s="2"/>
      <c r="G8" s="3"/>
      <c r="S8" s="27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x14ac:dyDescent="0.2">
      <c r="A9"/>
      <c r="B9"/>
      <c r="C9" s="33">
        <f>VLOOKUP(D9,Table1[#All],5,0)</f>
        <v>0</v>
      </c>
      <c r="D9"/>
      <c r="E9"/>
      <c r="F9" s="2"/>
      <c r="G9" s="3"/>
      <c r="S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x14ac:dyDescent="0.2">
      <c r="A10"/>
      <c r="B10"/>
      <c r="C10" s="33">
        <f>VLOOKUP(D10,Table1[#All],5,0)</f>
        <v>0</v>
      </c>
      <c r="D10"/>
      <c r="E10"/>
      <c r="F10" s="2"/>
      <c r="G10" s="3"/>
      <c r="S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x14ac:dyDescent="0.2">
      <c r="A11"/>
      <c r="B11"/>
      <c r="C11" s="33">
        <f>VLOOKUP(D11,Table1[#All],5,0)</f>
        <v>0</v>
      </c>
      <c r="D11"/>
      <c r="E11"/>
      <c r="F11" s="2"/>
      <c r="G11" s="3"/>
      <c r="S11" s="27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x14ac:dyDescent="0.2">
      <c r="A12"/>
      <c r="B12"/>
      <c r="C12" s="33">
        <f>VLOOKUP(D12,Table1[#All],5,0)</f>
        <v>0</v>
      </c>
      <c r="D12"/>
      <c r="E12"/>
      <c r="F12" s="2"/>
      <c r="G12" s="3"/>
      <c r="S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x14ac:dyDescent="0.2">
      <c r="A13"/>
      <c r="B13"/>
      <c r="C13" s="33">
        <f>VLOOKUP(D13,Table1[#All],5,0)</f>
        <v>0</v>
      </c>
      <c r="D13"/>
      <c r="E13"/>
      <c r="F13" s="2"/>
      <c r="G13" s="3"/>
      <c r="S13" s="27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x14ac:dyDescent="0.2">
      <c r="A14"/>
      <c r="B14"/>
      <c r="C14" s="33">
        <f>VLOOKUP(D14,Table1[#All],5,0)</f>
        <v>0</v>
      </c>
      <c r="D14"/>
      <c r="E14"/>
      <c r="F14" s="2"/>
      <c r="G14" s="3"/>
      <c r="S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x14ac:dyDescent="0.2">
      <c r="A15"/>
      <c r="B15"/>
      <c r="C15" s="33">
        <f>VLOOKUP(D15,Table1[#All],5,0)</f>
        <v>0</v>
      </c>
      <c r="D15"/>
      <c r="E15"/>
      <c r="F15" s="2"/>
      <c r="G15" s="3"/>
      <c r="S15" s="2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x14ac:dyDescent="0.2">
      <c r="A16"/>
      <c r="B16"/>
      <c r="C16" s="33">
        <f>VLOOKUP(D16,Table1[#All],5,0)</f>
        <v>0</v>
      </c>
      <c r="D16"/>
      <c r="E16"/>
      <c r="F16" s="2"/>
      <c r="G16" s="3"/>
      <c r="S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x14ac:dyDescent="0.2">
      <c r="A17"/>
      <c r="B17"/>
      <c r="C17" s="33">
        <f>VLOOKUP(D17,Table1[#All],5,0)</f>
        <v>0</v>
      </c>
      <c r="D17"/>
      <c r="E17"/>
      <c r="F17" s="2"/>
      <c r="G17" s="3"/>
      <c r="S17" s="27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x14ac:dyDescent="0.2">
      <c r="A18"/>
      <c r="B18"/>
      <c r="C18" s="33">
        <f>VLOOKUP(D18,Table1[#All],5,0)</f>
        <v>0</v>
      </c>
      <c r="D18"/>
      <c r="E18"/>
      <c r="F18" s="2"/>
      <c r="G18" s="3"/>
      <c r="S18" s="27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x14ac:dyDescent="0.2">
      <c r="A19"/>
      <c r="B19"/>
      <c r="C19" s="33">
        <f>VLOOKUP(D19,Table1[#All],5,0)</f>
        <v>0</v>
      </c>
      <c r="D19"/>
      <c r="E19"/>
      <c r="F19" s="2"/>
      <c r="G19" s="3"/>
      <c r="S19" s="27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x14ac:dyDescent="0.2">
      <c r="A20"/>
      <c r="B20"/>
      <c r="C20" s="33">
        <f>VLOOKUP(D20,Table1[#All],5,0)</f>
        <v>0</v>
      </c>
      <c r="D20"/>
      <c r="E20"/>
      <c r="F20" s="2"/>
      <c r="G20" s="3"/>
      <c r="S20" s="27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x14ac:dyDescent="0.2">
      <c r="A21"/>
      <c r="B21"/>
      <c r="C21" s="33">
        <f>VLOOKUP(D21,Table1[#All],5,0)</f>
        <v>0</v>
      </c>
      <c r="D21"/>
      <c r="E21"/>
      <c r="F21" s="2"/>
      <c r="G21" s="3"/>
      <c r="S21" s="27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x14ac:dyDescent="0.2">
      <c r="A22"/>
      <c r="B22"/>
      <c r="C22" s="33">
        <f>VLOOKUP(D22,Table1[#All],5,0)</f>
        <v>0</v>
      </c>
      <c r="D22"/>
      <c r="E22"/>
      <c r="F22" s="2"/>
      <c r="G22" s="3"/>
      <c r="S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x14ac:dyDescent="0.2">
      <c r="A23"/>
      <c r="B23"/>
      <c r="C23" s="33">
        <f>VLOOKUP(D23,Table1[#All],5,0)</f>
        <v>0</v>
      </c>
      <c r="D23"/>
      <c r="E23"/>
      <c r="F23" s="2"/>
      <c r="G23" s="3"/>
      <c r="S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x14ac:dyDescent="0.2">
      <c r="A24"/>
      <c r="B24"/>
      <c r="C24" s="33">
        <f>VLOOKUP(D24,Table1[#All],5,0)</f>
        <v>0</v>
      </c>
      <c r="D24"/>
      <c r="E24"/>
      <c r="F24" s="2"/>
      <c r="G24" s="3"/>
      <c r="S24" s="27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x14ac:dyDescent="0.2">
      <c r="A25"/>
      <c r="B25"/>
      <c r="C25" s="33">
        <f>VLOOKUP(D25,Table1[#All],5,0)</f>
        <v>0</v>
      </c>
      <c r="D25"/>
      <c r="E25"/>
      <c r="F25" s="2"/>
      <c r="G25" s="3"/>
      <c r="S25" s="27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x14ac:dyDescent="0.2">
      <c r="A26"/>
      <c r="B26"/>
      <c r="C26" s="33">
        <f>VLOOKUP(D26,Table1[#All],5,0)</f>
        <v>0</v>
      </c>
      <c r="D26"/>
      <c r="E26"/>
      <c r="F26" s="2"/>
      <c r="G26" s="3"/>
      <c r="S26" s="27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x14ac:dyDescent="0.2">
      <c r="A27"/>
      <c r="B27"/>
      <c r="C27" s="33">
        <f>VLOOKUP(D27,Table1[#All],5,0)</f>
        <v>0</v>
      </c>
      <c r="D27"/>
      <c r="E27"/>
      <c r="F27" s="2"/>
      <c r="G27" s="3"/>
      <c r="S27" s="27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x14ac:dyDescent="0.2">
      <c r="A28"/>
      <c r="B28"/>
      <c r="C28" s="33">
        <f>VLOOKUP(D28,Table1[#All],5,0)</f>
        <v>0</v>
      </c>
      <c r="D28"/>
      <c r="E28"/>
      <c r="F28" s="2"/>
      <c r="G28" s="3"/>
      <c r="S28" s="2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x14ac:dyDescent="0.2">
      <c r="A29"/>
      <c r="B29"/>
      <c r="C29" s="33">
        <f>VLOOKUP(D29,Table1[#All],5,0)</f>
        <v>0</v>
      </c>
      <c r="D29"/>
      <c r="E29"/>
      <c r="F29" s="2"/>
      <c r="G29" s="3"/>
      <c r="S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x14ac:dyDescent="0.2">
      <c r="A30"/>
      <c r="B30"/>
      <c r="C30" s="33">
        <f>VLOOKUP(D30,Table1[#All],5,0)</f>
        <v>0</v>
      </c>
      <c r="D30"/>
      <c r="E30"/>
      <c r="F30" s="2"/>
      <c r="G30" s="3"/>
      <c r="S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x14ac:dyDescent="0.2">
      <c r="A31"/>
      <c r="B31"/>
      <c r="C31" s="33">
        <f>VLOOKUP(D31,Table1[#All],5,0)</f>
        <v>0</v>
      </c>
      <c r="D31"/>
      <c r="E31"/>
      <c r="F31" s="2"/>
      <c r="G31" s="3"/>
      <c r="S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x14ac:dyDescent="0.2">
      <c r="A32"/>
      <c r="B32"/>
      <c r="C32" s="33">
        <f>VLOOKUP(D32,Table1[#All],5,0)</f>
        <v>0</v>
      </c>
      <c r="D32"/>
      <c r="E32"/>
      <c r="F32" s="2"/>
      <c r="G32" s="3"/>
      <c r="S32" s="27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x14ac:dyDescent="0.2">
      <c r="A33"/>
      <c r="B33"/>
      <c r="C33" s="33">
        <f>VLOOKUP(D33,Table1[#All],5,0)</f>
        <v>0</v>
      </c>
      <c r="D33"/>
      <c r="E33"/>
      <c r="F33" s="2"/>
      <c r="G33" s="3"/>
      <c r="S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x14ac:dyDescent="0.2">
      <c r="A34"/>
      <c r="B34"/>
      <c r="C34" s="33">
        <f>VLOOKUP(D34,Table1[#All],5,0)</f>
        <v>0</v>
      </c>
      <c r="D34"/>
      <c r="E34"/>
      <c r="F34" s="2"/>
      <c r="G34" s="3"/>
      <c r="S34" s="27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x14ac:dyDescent="0.2">
      <c r="A35"/>
      <c r="B35"/>
      <c r="C35" s="33">
        <f>VLOOKUP(D35,Table1[#All],5,0)</f>
        <v>0</v>
      </c>
      <c r="D35"/>
      <c r="E35"/>
      <c r="F35" s="2"/>
      <c r="G35" s="3"/>
      <c r="S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x14ac:dyDescent="0.2">
      <c r="A36"/>
      <c r="B36"/>
      <c r="C36" s="33">
        <f>VLOOKUP(D36,Table1[#All],5,0)</f>
        <v>0</v>
      </c>
      <c r="D36"/>
      <c r="E36"/>
      <c r="F36" s="2"/>
      <c r="G36" s="3"/>
      <c r="S36" s="2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x14ac:dyDescent="0.2">
      <c r="A37"/>
      <c r="B37"/>
      <c r="C37" s="33">
        <f>VLOOKUP(D37,Table1[#All],5,0)</f>
        <v>0</v>
      </c>
      <c r="D37"/>
      <c r="E37"/>
      <c r="F37" s="2"/>
      <c r="G37" s="3"/>
      <c r="S37" s="27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x14ac:dyDescent="0.2">
      <c r="A38"/>
      <c r="B38"/>
      <c r="C38" s="33">
        <f>VLOOKUP(D38,Table1[#All],5,0)</f>
        <v>0</v>
      </c>
      <c r="D38"/>
      <c r="E38"/>
      <c r="F38" s="2"/>
      <c r="G38" s="3"/>
      <c r="S38" s="27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x14ac:dyDescent="0.2">
      <c r="A39"/>
      <c r="B39"/>
      <c r="C39" s="33">
        <f>VLOOKUP(D39,Table1[#All],5,0)</f>
        <v>0</v>
      </c>
      <c r="D39"/>
      <c r="E39"/>
      <c r="F39" s="2"/>
      <c r="G39" s="3"/>
      <c r="S39" s="27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x14ac:dyDescent="0.2">
      <c r="A40"/>
      <c r="B40"/>
      <c r="C40" s="33">
        <f>VLOOKUP(D40,Table1[#All],5,0)</f>
        <v>0</v>
      </c>
      <c r="D40"/>
      <c r="E40"/>
      <c r="F40" s="2"/>
      <c r="G40" s="3"/>
      <c r="S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x14ac:dyDescent="0.2">
      <c r="A41"/>
      <c r="B41"/>
      <c r="C41" s="33">
        <f>VLOOKUP(D41,Table1[#All],5,0)</f>
        <v>0</v>
      </c>
      <c r="D41"/>
      <c r="E41"/>
      <c r="F41" s="2"/>
      <c r="G41" s="3"/>
      <c r="S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x14ac:dyDescent="0.2">
      <c r="A42"/>
      <c r="B42"/>
      <c r="C42" s="33">
        <f>VLOOKUP(D42,Table1[#All],5,0)</f>
        <v>0</v>
      </c>
      <c r="D42"/>
      <c r="E42"/>
      <c r="F42" s="2"/>
      <c r="G42" s="3"/>
      <c r="S42" s="27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x14ac:dyDescent="0.2">
      <c r="A43"/>
      <c r="B43"/>
      <c r="C43" s="33">
        <f>VLOOKUP(D43,Table1[#All],5,0)</f>
        <v>0</v>
      </c>
      <c r="D43"/>
      <c r="E43"/>
      <c r="F43" s="2"/>
      <c r="G43" s="3"/>
      <c r="S43" s="2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x14ac:dyDescent="0.2">
      <c r="A44"/>
      <c r="B44"/>
      <c r="C44" s="33">
        <f>VLOOKUP(D44,Table1[#All],5,0)</f>
        <v>0</v>
      </c>
      <c r="D44"/>
      <c r="E44"/>
      <c r="F44" s="2"/>
      <c r="G44" s="3"/>
      <c r="S44" s="2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x14ac:dyDescent="0.2">
      <c r="A45"/>
      <c r="B45"/>
      <c r="C45" s="33">
        <f>VLOOKUP(D45,Table1[#All],5,0)</f>
        <v>0</v>
      </c>
      <c r="D45"/>
      <c r="E45"/>
      <c r="F45" s="2"/>
      <c r="G45" s="3"/>
      <c r="S45" s="2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x14ac:dyDescent="0.2">
      <c r="A46"/>
      <c r="B46"/>
      <c r="C46" s="33">
        <f>VLOOKUP(D46,Table1[#All],5,0)</f>
        <v>0</v>
      </c>
      <c r="D46"/>
      <c r="E46"/>
      <c r="F46" s="2"/>
      <c r="G46" s="3"/>
      <c r="S46" s="2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x14ac:dyDescent="0.2">
      <c r="A47"/>
      <c r="B47"/>
      <c r="C47" s="33">
        <f>VLOOKUP(D47,Table1[#All],5,0)</f>
        <v>0</v>
      </c>
      <c r="D47"/>
      <c r="E47"/>
      <c r="F47" s="2"/>
      <c r="G47" s="3"/>
      <c r="S47" s="27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x14ac:dyDescent="0.2">
      <c r="A48"/>
      <c r="B48"/>
      <c r="C48" s="33">
        <f>VLOOKUP(D48,Table1[#All],5,0)</f>
        <v>0</v>
      </c>
      <c r="D48"/>
      <c r="E48"/>
      <c r="F48" s="2"/>
      <c r="G48" s="3"/>
      <c r="S48" s="27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x14ac:dyDescent="0.2">
      <c r="A49"/>
      <c r="B49"/>
      <c r="C49" s="33">
        <f>VLOOKUP(D49,Table1[#All],5,0)</f>
        <v>0</v>
      </c>
      <c r="D49"/>
      <c r="E49"/>
      <c r="F49" s="2"/>
      <c r="G49" s="3"/>
      <c r="S49" s="27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x14ac:dyDescent="0.2">
      <c r="A50"/>
      <c r="B50"/>
      <c r="C50" s="33">
        <f>VLOOKUP(D50,Table1[#All],5,0)</f>
        <v>0</v>
      </c>
      <c r="D50"/>
      <c r="E50"/>
      <c r="F50" s="2"/>
      <c r="G50" s="3"/>
      <c r="S50" s="27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x14ac:dyDescent="0.2">
      <c r="A51"/>
      <c r="B51"/>
      <c r="C51" s="33">
        <f>VLOOKUP(D51,Table1[#All],5,0)</f>
        <v>0</v>
      </c>
      <c r="D51"/>
      <c r="E51"/>
      <c r="F51" s="2"/>
      <c r="G51" s="3"/>
      <c r="S51" s="27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x14ac:dyDescent="0.2">
      <c r="A52"/>
      <c r="B52"/>
      <c r="C52" s="33">
        <f>VLOOKUP(D52,Table1[#All],5,0)</f>
        <v>0</v>
      </c>
      <c r="D52"/>
      <c r="E52"/>
      <c r="F52" s="2"/>
      <c r="G52" s="3"/>
      <c r="S52" s="27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x14ac:dyDescent="0.2">
      <c r="A53"/>
      <c r="B53"/>
      <c r="C53" s="33">
        <f>VLOOKUP(D53,Table1[#All],5,0)</f>
        <v>0</v>
      </c>
      <c r="D53"/>
      <c r="E53"/>
      <c r="F53" s="2"/>
      <c r="G53" s="3"/>
      <c r="S53" s="27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x14ac:dyDescent="0.2">
      <c r="A54"/>
      <c r="B54"/>
      <c r="C54" s="33">
        <f>VLOOKUP(D54,Table1[#All],5,0)</f>
        <v>0</v>
      </c>
      <c r="D54"/>
      <c r="E54"/>
      <c r="F54" s="2"/>
      <c r="G54" s="3"/>
      <c r="S54" s="27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x14ac:dyDescent="0.2">
      <c r="A55"/>
      <c r="B55"/>
      <c r="C55" s="33">
        <f>VLOOKUP(D55,Table1[#All],5,0)</f>
        <v>0</v>
      </c>
      <c r="D55"/>
      <c r="E55"/>
      <c r="F55" s="2"/>
      <c r="G55" s="3"/>
      <c r="S55" s="27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x14ac:dyDescent="0.2">
      <c r="A56"/>
      <c r="B56"/>
      <c r="C56" s="33">
        <f>VLOOKUP(D56,Table1[#All],5,0)</f>
        <v>0</v>
      </c>
      <c r="D56"/>
      <c r="E56"/>
      <c r="F56" s="2"/>
      <c r="G56" s="3"/>
      <c r="S56" s="27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x14ac:dyDescent="0.2">
      <c r="A57"/>
      <c r="B57"/>
      <c r="C57" s="33">
        <f>VLOOKUP(D57,Table1[#All],5,0)</f>
        <v>0</v>
      </c>
      <c r="D57"/>
      <c r="E57"/>
      <c r="F57" s="2"/>
      <c r="G57" s="3"/>
      <c r="S57" s="27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x14ac:dyDescent="0.2">
      <c r="A58"/>
      <c r="B58"/>
      <c r="C58" s="33">
        <f>VLOOKUP(D58,Table1[#All],5,0)</f>
        <v>0</v>
      </c>
      <c r="D58"/>
      <c r="E58"/>
      <c r="F58" s="2"/>
      <c r="G58" s="3"/>
      <c r="S58" s="27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x14ac:dyDescent="0.2">
      <c r="A59"/>
      <c r="B59"/>
      <c r="C59" s="33">
        <f>VLOOKUP(D59,Table1[#All],5,0)</f>
        <v>0</v>
      </c>
      <c r="D59"/>
      <c r="E59"/>
      <c r="F59" s="2"/>
      <c r="G59" s="3"/>
      <c r="S59" s="27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x14ac:dyDescent="0.2">
      <c r="A60"/>
      <c r="B60"/>
      <c r="C60" s="33">
        <f>VLOOKUP(D60,Table1[#All],5,0)</f>
        <v>0</v>
      </c>
      <c r="D60"/>
      <c r="E60"/>
      <c r="F60" s="2"/>
      <c r="G60" s="3"/>
      <c r="S60" s="27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x14ac:dyDescent="0.2">
      <c r="A61"/>
      <c r="B61"/>
      <c r="C61" s="33">
        <f>VLOOKUP(D61,Table1[#All],5,0)</f>
        <v>0</v>
      </c>
      <c r="D61"/>
      <c r="E61"/>
      <c r="F61" s="2"/>
      <c r="G61" s="3"/>
      <c r="S61" s="27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x14ac:dyDescent="0.2">
      <c r="A62"/>
      <c r="B62"/>
      <c r="C62" s="33">
        <f>VLOOKUP(D62,Table1[#All],5,0)</f>
        <v>0</v>
      </c>
      <c r="D62"/>
      <c r="E62"/>
      <c r="F62" s="2"/>
      <c r="G62" s="3"/>
      <c r="S62" s="27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x14ac:dyDescent="0.2">
      <c r="A63"/>
      <c r="B63"/>
      <c r="C63" s="33">
        <f>VLOOKUP(D63,Table1[#All],5,0)</f>
        <v>0</v>
      </c>
      <c r="D63"/>
      <c r="E63"/>
      <c r="F63" s="2"/>
      <c r="G63" s="3"/>
      <c r="S63" s="27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x14ac:dyDescent="0.2">
      <c r="A64"/>
      <c r="B64"/>
      <c r="C64" s="33">
        <f>VLOOKUP(D64,Table1[#All],5,0)</f>
        <v>0</v>
      </c>
      <c r="D64"/>
      <c r="E64"/>
      <c r="F64" s="2"/>
      <c r="G64" s="3"/>
      <c r="S64" s="27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x14ac:dyDescent="0.2">
      <c r="A65"/>
      <c r="B65"/>
      <c r="C65" s="33">
        <f>VLOOKUP(D65,Table1[#All],5,0)</f>
        <v>0</v>
      </c>
      <c r="D65"/>
      <c r="E65"/>
      <c r="F65" s="2"/>
      <c r="G65" s="3"/>
      <c r="S65" s="27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x14ac:dyDescent="0.2">
      <c r="A66"/>
      <c r="B66"/>
      <c r="C66" s="33">
        <f>VLOOKUP(D66,Table1[#All],5,0)</f>
        <v>0</v>
      </c>
      <c r="D66"/>
      <c r="E66"/>
      <c r="F66" s="2"/>
      <c r="G66" s="3"/>
      <c r="S66" s="27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x14ac:dyDescent="0.2">
      <c r="A67"/>
      <c r="B67"/>
      <c r="C67" s="33">
        <f>VLOOKUP(D67,Table1[#All],5,0)</f>
        <v>0</v>
      </c>
      <c r="D67"/>
      <c r="E67"/>
      <c r="F67" s="2"/>
      <c r="G67" s="3"/>
      <c r="S67" s="27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x14ac:dyDescent="0.2">
      <c r="A68"/>
      <c r="B68"/>
      <c r="C68" s="33">
        <f>VLOOKUP(D68,Table1[#All],5,0)</f>
        <v>0</v>
      </c>
      <c r="D68"/>
      <c r="E68"/>
      <c r="F68" s="2"/>
      <c r="G68" s="3"/>
      <c r="S68" s="27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x14ac:dyDescent="0.2">
      <c r="A69"/>
      <c r="B69"/>
      <c r="C69" s="33">
        <f>VLOOKUP(D69,Table1[#All],5,0)</f>
        <v>0</v>
      </c>
      <c r="D69"/>
      <c r="E69"/>
      <c r="F69" s="2"/>
      <c r="G69" s="3"/>
      <c r="S69" s="27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x14ac:dyDescent="0.2">
      <c r="A70"/>
      <c r="B70"/>
      <c r="C70" s="33">
        <f>VLOOKUP(D70,Table1[#All],5,0)</f>
        <v>0</v>
      </c>
      <c r="D70"/>
      <c r="E70"/>
      <c r="F70" s="2"/>
      <c r="G70" s="3"/>
      <c r="S70" s="27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x14ac:dyDescent="0.2">
      <c r="A71"/>
      <c r="B71"/>
      <c r="C71" s="33">
        <f>VLOOKUP(D71,Table1[#All],5,0)</f>
        <v>0</v>
      </c>
      <c r="D71"/>
      <c r="E71"/>
      <c r="F71" s="2"/>
      <c r="G71" s="3"/>
      <c r="S71" s="27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x14ac:dyDescent="0.2">
      <c r="A72"/>
      <c r="B72"/>
      <c r="C72" s="33">
        <f>VLOOKUP(D72,Table1[#All],5,0)</f>
        <v>0</v>
      </c>
      <c r="D72"/>
      <c r="E72"/>
      <c r="F72" s="2"/>
      <c r="G72" s="3"/>
      <c r="S72" s="27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x14ac:dyDescent="0.2">
      <c r="A73"/>
      <c r="B73"/>
      <c r="C73" s="33">
        <f>VLOOKUP(D73,Table1[#All],5,0)</f>
        <v>0</v>
      </c>
      <c r="D73"/>
      <c r="E73"/>
      <c r="F73" s="2"/>
      <c r="G73" s="3"/>
      <c r="S73" s="27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36" x14ac:dyDescent="0.2">
      <c r="A74"/>
      <c r="B74"/>
      <c r="C74" s="33">
        <f>VLOOKUP(D74,Table1[#All],5,0)</f>
        <v>0</v>
      </c>
      <c r="D74"/>
      <c r="E74"/>
      <c r="F74" s="2"/>
      <c r="G74" s="3"/>
      <c r="S74" s="27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x14ac:dyDescent="0.2">
      <c r="A75"/>
      <c r="B75"/>
      <c r="C75" s="33">
        <f>VLOOKUP(D75,Table1[#All],5,0)</f>
        <v>0</v>
      </c>
      <c r="D75"/>
      <c r="E75"/>
      <c r="F75" s="2"/>
      <c r="G75" s="3"/>
      <c r="S75" s="27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x14ac:dyDescent="0.2">
      <c r="A76"/>
      <c r="B76"/>
      <c r="C76" s="33">
        <f>VLOOKUP(D76,Table1[#All],5,0)</f>
        <v>0</v>
      </c>
      <c r="D76"/>
      <c r="E76"/>
      <c r="F76" s="2"/>
      <c r="G76" s="3"/>
      <c r="S76" s="27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x14ac:dyDescent="0.2">
      <c r="A77"/>
      <c r="B77"/>
      <c r="C77" s="33">
        <f>VLOOKUP(D77,Table1[#All],5,0)</f>
        <v>0</v>
      </c>
      <c r="D77"/>
      <c r="E77"/>
      <c r="F77" s="2"/>
      <c r="G77" s="3"/>
      <c r="S77" s="27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1:36" x14ac:dyDescent="0.2">
      <c r="A78"/>
      <c r="B78"/>
      <c r="C78" s="33">
        <f>VLOOKUP(D78,Table1[#All],5,0)</f>
        <v>0</v>
      </c>
      <c r="D78"/>
      <c r="E78"/>
      <c r="F78" s="2"/>
      <c r="G78" s="3"/>
      <c r="S78" s="27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1:36" x14ac:dyDescent="0.2">
      <c r="A79"/>
      <c r="B79"/>
      <c r="C79" s="33">
        <f>VLOOKUP(D79,Table1[#All],5,0)</f>
        <v>0</v>
      </c>
      <c r="D79"/>
      <c r="E79"/>
      <c r="F79" s="2"/>
      <c r="G79" s="3"/>
      <c r="S79" s="27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x14ac:dyDescent="0.2">
      <c r="A80"/>
      <c r="B80"/>
      <c r="C80" s="33">
        <f>VLOOKUP(D80,Table1[#All],5,0)</f>
        <v>0</v>
      </c>
      <c r="D80"/>
      <c r="E80"/>
      <c r="F80" s="2"/>
      <c r="G80" s="3"/>
      <c r="S80" s="27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1:36" x14ac:dyDescent="0.2">
      <c r="A81"/>
      <c r="B81"/>
      <c r="C81" s="33">
        <f>VLOOKUP(D81,Table1[#All],5,0)</f>
        <v>0</v>
      </c>
      <c r="D81"/>
      <c r="E81"/>
      <c r="F81" s="2"/>
      <c r="G81" s="3"/>
      <c r="S81" s="27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x14ac:dyDescent="0.2">
      <c r="A82"/>
      <c r="B82"/>
      <c r="C82" s="33">
        <f>VLOOKUP(D82,Table1[#All],5,0)</f>
        <v>0</v>
      </c>
      <c r="D82"/>
      <c r="E82"/>
      <c r="F82" s="2"/>
      <c r="G82" s="3"/>
      <c r="S82" s="27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x14ac:dyDescent="0.2">
      <c r="A83"/>
      <c r="B83"/>
      <c r="C83" s="33">
        <f>VLOOKUP(D83,Table1[#All],5,0)</f>
        <v>0</v>
      </c>
      <c r="D83"/>
      <c r="E83"/>
      <c r="F83" s="2"/>
      <c r="G83" s="3"/>
      <c r="S83" s="27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x14ac:dyDescent="0.2">
      <c r="A84"/>
      <c r="B84"/>
      <c r="C84" s="33">
        <f>VLOOKUP(D84,Table1[#All],5,0)</f>
        <v>0</v>
      </c>
      <c r="D84"/>
      <c r="E84"/>
      <c r="F84" s="2"/>
      <c r="G84" s="3"/>
      <c r="S84" s="27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x14ac:dyDescent="0.2">
      <c r="A85"/>
      <c r="B85"/>
      <c r="C85" s="33">
        <f>VLOOKUP(D85,Table1[#All],5,0)</f>
        <v>0</v>
      </c>
      <c r="D85"/>
      <c r="E85"/>
      <c r="F85" s="2"/>
      <c r="G85" s="3"/>
      <c r="S85" s="27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x14ac:dyDescent="0.2">
      <c r="A86"/>
      <c r="B86"/>
      <c r="C86" s="33">
        <f>VLOOKUP(D86,Table1[#All],5,0)</f>
        <v>0</v>
      </c>
      <c r="D86"/>
      <c r="E86"/>
      <c r="F86" s="2"/>
      <c r="G86" s="3"/>
      <c r="S86" s="27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1:36" x14ac:dyDescent="0.2">
      <c r="A87"/>
      <c r="B87"/>
      <c r="C87" s="33">
        <f>VLOOKUP(D87,Table1[#All],5,0)</f>
        <v>0</v>
      </c>
      <c r="D87"/>
      <c r="E87"/>
      <c r="F87" s="2"/>
      <c r="G87" s="3"/>
      <c r="S87" s="27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1:36" x14ac:dyDescent="0.2">
      <c r="A88"/>
      <c r="B88"/>
      <c r="C88" s="33">
        <f>VLOOKUP(D88,Table1[#All],5,0)</f>
        <v>0</v>
      </c>
      <c r="D88"/>
      <c r="E88"/>
      <c r="F88" s="2"/>
      <c r="G88" s="3"/>
      <c r="S88" s="27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1:36" x14ac:dyDescent="0.2">
      <c r="A89"/>
      <c r="B89"/>
      <c r="C89" s="33">
        <f>VLOOKUP(D89,Table1[#All],5,0)</f>
        <v>0</v>
      </c>
      <c r="D89"/>
      <c r="E89"/>
      <c r="F89" s="2"/>
      <c r="G89" s="3"/>
      <c r="S89" s="27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1:36" x14ac:dyDescent="0.2">
      <c r="A90"/>
      <c r="B90"/>
      <c r="C90" s="33">
        <f>VLOOKUP(D90,Table1[#All],5,0)</f>
        <v>0</v>
      </c>
      <c r="D90"/>
      <c r="E90"/>
      <c r="F90" s="2"/>
      <c r="G90" s="3"/>
      <c r="S90" s="27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1:36" x14ac:dyDescent="0.2">
      <c r="A91"/>
      <c r="B91"/>
      <c r="C91" s="33">
        <f>VLOOKUP(D91,Table1[#All],5,0)</f>
        <v>0</v>
      </c>
      <c r="D91"/>
      <c r="E91"/>
      <c r="F91" s="2"/>
      <c r="G91" s="3"/>
      <c r="S91" s="27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1:36" x14ac:dyDescent="0.2">
      <c r="A92"/>
      <c r="B92"/>
      <c r="C92" s="33">
        <f>VLOOKUP(D92,Table1[#All],5,0)</f>
        <v>0</v>
      </c>
      <c r="D92"/>
      <c r="E92"/>
      <c r="F92" s="2"/>
      <c r="G92" s="3"/>
      <c r="S92" s="27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1:36" x14ac:dyDescent="0.2">
      <c r="A93"/>
      <c r="B93"/>
      <c r="C93" s="33">
        <f>VLOOKUP(D93,Table1[#All],5,0)</f>
        <v>0</v>
      </c>
      <c r="D93"/>
      <c r="E93"/>
      <c r="F93" s="2"/>
      <c r="G93" s="3"/>
      <c r="S93" s="27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1:36" x14ac:dyDescent="0.2">
      <c r="A94"/>
      <c r="B94"/>
      <c r="C94" s="33">
        <f>VLOOKUP(D94,Table1[#All],5,0)</f>
        <v>0</v>
      </c>
      <c r="D94"/>
      <c r="E94"/>
      <c r="F94" s="2"/>
      <c r="G94" s="3"/>
      <c r="S94" s="27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1:36" x14ac:dyDescent="0.2">
      <c r="A95"/>
      <c r="B95"/>
      <c r="C95" s="33">
        <f>VLOOKUP(D95,Table1[#All],5,0)</f>
        <v>0</v>
      </c>
      <c r="D95"/>
      <c r="E95"/>
      <c r="F95" s="2"/>
      <c r="G95" s="3"/>
      <c r="S95" s="27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1:36" x14ac:dyDescent="0.2">
      <c r="A96"/>
      <c r="B96"/>
      <c r="C96" s="33">
        <f>VLOOKUP(D96,Table1[#All],5,0)</f>
        <v>0</v>
      </c>
      <c r="D96"/>
      <c r="E96"/>
      <c r="F96" s="2"/>
      <c r="G96" s="3"/>
      <c r="S96" s="27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1:36" x14ac:dyDescent="0.2">
      <c r="A97"/>
      <c r="B97"/>
      <c r="C97" s="33">
        <f>VLOOKUP(D97,Table1[#All],5,0)</f>
        <v>0</v>
      </c>
      <c r="D97"/>
      <c r="E97"/>
      <c r="F97" s="2"/>
      <c r="G97" s="3"/>
      <c r="S97" s="27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1:36" x14ac:dyDescent="0.2">
      <c r="A98"/>
      <c r="B98"/>
      <c r="C98" s="33">
        <f>VLOOKUP(D98,Table1[#All],5,0)</f>
        <v>0</v>
      </c>
      <c r="D98"/>
      <c r="E98"/>
      <c r="F98" s="2"/>
      <c r="G98" s="3"/>
      <c r="S98" s="27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1:36" x14ac:dyDescent="0.2">
      <c r="A99"/>
      <c r="B99"/>
      <c r="C99" s="33">
        <f>VLOOKUP(D99,Table1[#All],5,0)</f>
        <v>0</v>
      </c>
      <c r="D99"/>
      <c r="E99"/>
      <c r="F99" s="2"/>
      <c r="G99" s="3"/>
      <c r="S99" s="27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1:36" x14ac:dyDescent="0.2">
      <c r="A100"/>
      <c r="B100"/>
      <c r="C100" s="33">
        <f>VLOOKUP(D100,Table1[#All],5,0)</f>
        <v>0</v>
      </c>
      <c r="D100"/>
      <c r="E100"/>
      <c r="F100" s="2"/>
      <c r="G100" s="3"/>
      <c r="S100" s="27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1:36" x14ac:dyDescent="0.2">
      <c r="A101"/>
      <c r="B101"/>
      <c r="C101" s="33">
        <f>VLOOKUP(D101,Table1[#All],5,0)</f>
        <v>0</v>
      </c>
      <c r="D101"/>
      <c r="E101"/>
      <c r="F101" s="2"/>
      <c r="G101" s="3"/>
      <c r="S101" s="27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36" x14ac:dyDescent="0.2">
      <c r="A102"/>
      <c r="B102"/>
      <c r="C102" s="33">
        <f>VLOOKUP(D102,Table1[#All],5,0)</f>
        <v>0</v>
      </c>
      <c r="D102"/>
      <c r="E102"/>
      <c r="F102" s="2"/>
      <c r="G102" s="3"/>
      <c r="S102" s="27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1:36" x14ac:dyDescent="0.2">
      <c r="A103"/>
      <c r="B103"/>
      <c r="C103" s="33">
        <f>VLOOKUP(D103,Table1[#All],5,0)</f>
        <v>0</v>
      </c>
      <c r="D103"/>
      <c r="E103"/>
      <c r="F103" s="2"/>
      <c r="G103" s="3"/>
      <c r="S103" s="27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1:36" x14ac:dyDescent="0.2">
      <c r="A104"/>
      <c r="B104"/>
      <c r="C104" s="33">
        <f>VLOOKUP(D104,Table1[#All],5,0)</f>
        <v>0</v>
      </c>
      <c r="D104"/>
      <c r="E104"/>
      <c r="F104" s="2"/>
      <c r="G104" s="3"/>
      <c r="S104" s="27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1:36" x14ac:dyDescent="0.2">
      <c r="A105"/>
      <c r="B105"/>
      <c r="C105" s="33">
        <f>VLOOKUP(D105,Table1[#All],5,0)</f>
        <v>0</v>
      </c>
      <c r="D105"/>
      <c r="E105"/>
      <c r="F105" s="2"/>
      <c r="G105" s="3"/>
      <c r="S105" s="27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x14ac:dyDescent="0.2">
      <c r="A106"/>
      <c r="B106"/>
      <c r="C106" s="33">
        <f>VLOOKUP(D106,Table1[#All],5,0)</f>
        <v>0</v>
      </c>
      <c r="D106"/>
      <c r="E106"/>
      <c r="F106" s="2"/>
      <c r="G106" s="3"/>
      <c r="S106" s="27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x14ac:dyDescent="0.2">
      <c r="A107"/>
      <c r="B107"/>
      <c r="C107" s="33">
        <f>VLOOKUP(D107,Table1[#All],5,0)</f>
        <v>0</v>
      </c>
      <c r="D107"/>
      <c r="E107"/>
      <c r="F107" s="2"/>
      <c r="G107" s="3"/>
      <c r="S107" s="27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x14ac:dyDescent="0.2">
      <c r="A108"/>
      <c r="B108"/>
      <c r="C108" s="33">
        <f>VLOOKUP(D108,Table1[#All],5,0)</f>
        <v>0</v>
      </c>
      <c r="D108"/>
      <c r="E108"/>
      <c r="F108" s="2"/>
      <c r="G108" s="3"/>
      <c r="S108" s="27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x14ac:dyDescent="0.2">
      <c r="A109"/>
      <c r="B109"/>
      <c r="C109" s="33">
        <f>VLOOKUP(D109,Table1[#All],5,0)</f>
        <v>0</v>
      </c>
      <c r="D109"/>
      <c r="E109"/>
      <c r="F109" s="2"/>
      <c r="G109" s="3"/>
      <c r="S109" s="27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x14ac:dyDescent="0.2">
      <c r="A110"/>
      <c r="B110"/>
      <c r="C110" s="33">
        <f>VLOOKUP(D110,Table1[#All],5,0)</f>
        <v>0</v>
      </c>
      <c r="D110"/>
      <c r="E110"/>
      <c r="F110" s="2"/>
      <c r="G110" s="3"/>
      <c r="S110" s="27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x14ac:dyDescent="0.2">
      <c r="A111"/>
      <c r="B111"/>
      <c r="C111" s="33">
        <f>VLOOKUP(D111,Table1[#All],5,0)</f>
        <v>0</v>
      </c>
      <c r="D111"/>
      <c r="E111"/>
      <c r="F111" s="2"/>
      <c r="G111" s="3"/>
      <c r="S111" s="27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x14ac:dyDescent="0.2">
      <c r="A112"/>
      <c r="B112"/>
      <c r="C112" s="33">
        <f>VLOOKUP(D112,Table1[#All],5,0)</f>
        <v>0</v>
      </c>
      <c r="D112"/>
      <c r="E112"/>
      <c r="F112" s="2"/>
      <c r="G112" s="3"/>
      <c r="S112" s="27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x14ac:dyDescent="0.2">
      <c r="A113"/>
      <c r="B113"/>
      <c r="C113" s="33">
        <f>VLOOKUP(D113,Table1[#All],5,0)</f>
        <v>0</v>
      </c>
      <c r="D113"/>
      <c r="E113"/>
      <c r="F113" s="2"/>
      <c r="G113" s="3"/>
      <c r="S113" s="27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x14ac:dyDescent="0.2">
      <c r="A114"/>
      <c r="B114"/>
      <c r="C114" s="33">
        <f>VLOOKUP(D114,Table1[#All],5,0)</f>
        <v>0</v>
      </c>
      <c r="D114"/>
      <c r="E114"/>
      <c r="F114" s="2"/>
      <c r="G114" s="3"/>
      <c r="S114" s="27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x14ac:dyDescent="0.2">
      <c r="A115"/>
      <c r="B115"/>
      <c r="C115" s="33">
        <f>VLOOKUP(D115,Table1[#All],5,0)</f>
        <v>0</v>
      </c>
      <c r="D115"/>
      <c r="E115"/>
      <c r="F115" s="2"/>
      <c r="G115" s="3"/>
      <c r="S115" s="27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x14ac:dyDescent="0.2">
      <c r="A116"/>
      <c r="B116"/>
      <c r="C116" s="33">
        <f>VLOOKUP(D116,Table1[#All],5,0)</f>
        <v>0</v>
      </c>
      <c r="D116"/>
      <c r="E116"/>
      <c r="F116" s="2"/>
      <c r="G116" s="3"/>
      <c r="S116" s="27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x14ac:dyDescent="0.2">
      <c r="A117"/>
      <c r="B117"/>
      <c r="C117" s="33">
        <f>VLOOKUP(D117,Table1[#All],5,0)</f>
        <v>0</v>
      </c>
      <c r="D117"/>
      <c r="E117"/>
      <c r="F117" s="2"/>
      <c r="G117" s="3"/>
      <c r="S117" s="27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x14ac:dyDescent="0.2">
      <c r="A118"/>
      <c r="B118"/>
      <c r="C118" s="33">
        <f>VLOOKUP(D118,Table1[#All],5,0)</f>
        <v>0</v>
      </c>
      <c r="D118"/>
      <c r="E118"/>
      <c r="F118" s="2"/>
      <c r="G118" s="3"/>
      <c r="S118" s="27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x14ac:dyDescent="0.2">
      <c r="A119"/>
      <c r="B119"/>
      <c r="C119" s="33">
        <f>VLOOKUP(D119,Table1[#All],5,0)</f>
        <v>0</v>
      </c>
      <c r="D119"/>
      <c r="E119"/>
      <c r="F119" s="2"/>
      <c r="G119" s="3"/>
      <c r="S119" s="27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ht="12.95" customHeight="1" x14ac:dyDescent="0.2">
      <c r="A120"/>
      <c r="B120"/>
      <c r="C120" s="33">
        <f>VLOOKUP(D120,Table1[#All],5,0)</f>
        <v>0</v>
      </c>
      <c r="D120"/>
      <c r="E120"/>
      <c r="F120" s="2"/>
      <c r="G120" s="3"/>
      <c r="S120" s="27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x14ac:dyDescent="0.2">
      <c r="A121"/>
      <c r="B121"/>
      <c r="C121" s="33">
        <f>VLOOKUP(D121,Table1[#All],5,0)</f>
        <v>0</v>
      </c>
      <c r="D121"/>
      <c r="E121"/>
      <c r="F121" s="2"/>
      <c r="G121" s="3"/>
      <c r="S121" s="27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x14ac:dyDescent="0.2">
      <c r="A122"/>
      <c r="B122"/>
      <c r="C122" s="33">
        <f>VLOOKUP(D122,Table1[#All],5,0)</f>
        <v>0</v>
      </c>
      <c r="D122"/>
      <c r="E122"/>
      <c r="F122" s="2"/>
      <c r="G122" s="3"/>
      <c r="S122" s="27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x14ac:dyDescent="0.2">
      <c r="A123"/>
      <c r="B123"/>
      <c r="C123" s="33">
        <f>VLOOKUP(D123,Table1[#All],5,0)</f>
        <v>0</v>
      </c>
      <c r="D123"/>
      <c r="E123"/>
      <c r="F123" s="2"/>
      <c r="G123" s="3"/>
      <c r="S123" s="27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x14ac:dyDescent="0.2">
      <c r="A124"/>
      <c r="B124"/>
      <c r="C124" s="33">
        <f>VLOOKUP(D124,Table1[#All],5,0)</f>
        <v>0</v>
      </c>
      <c r="D124"/>
      <c r="E124"/>
      <c r="F124" s="2"/>
      <c r="G124" s="3"/>
      <c r="S124" s="27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x14ac:dyDescent="0.2">
      <c r="A125"/>
      <c r="B125"/>
      <c r="C125" s="33">
        <f>VLOOKUP(D125,Table1[#All],5,0)</f>
        <v>0</v>
      </c>
      <c r="D125"/>
      <c r="E125"/>
      <c r="F125" s="2"/>
      <c r="G125" s="3"/>
      <c r="S125" s="27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x14ac:dyDescent="0.2">
      <c r="A126"/>
      <c r="B126"/>
      <c r="C126" s="33">
        <f>VLOOKUP(D126,Table1[#All],5,0)</f>
        <v>0</v>
      </c>
      <c r="D126"/>
      <c r="E126"/>
      <c r="F126" s="2"/>
      <c r="G126" s="3"/>
      <c r="R126" s="29"/>
      <c r="S126" s="27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x14ac:dyDescent="0.2">
      <c r="A127"/>
      <c r="B127"/>
      <c r="C127" s="33">
        <f>VLOOKUP(D127,Table1[#All],5,0)</f>
        <v>0</v>
      </c>
      <c r="D127"/>
      <c r="E127"/>
      <c r="F127" s="2"/>
      <c r="G127" s="3"/>
      <c r="S127" s="27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36" x14ac:dyDescent="0.2">
      <c r="A128"/>
      <c r="B128"/>
      <c r="C128" s="33">
        <f>VLOOKUP(D128,Table1[#All],5,0)</f>
        <v>0</v>
      </c>
      <c r="D128"/>
      <c r="E128"/>
      <c r="F128" s="2"/>
      <c r="G128" s="3"/>
      <c r="S128" s="27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1:36" x14ac:dyDescent="0.2">
      <c r="A129"/>
      <c r="B129"/>
      <c r="C129" s="33">
        <f>VLOOKUP(D129,Table1[#All],5,0)</f>
        <v>0</v>
      </c>
      <c r="D129"/>
      <c r="E129"/>
      <c r="F129" s="2"/>
      <c r="G129" s="3"/>
      <c r="S129" s="27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36" x14ac:dyDescent="0.2">
      <c r="A130"/>
      <c r="B130"/>
      <c r="C130" s="33">
        <f>VLOOKUP(D130,Table1[#All],5,0)</f>
        <v>0</v>
      </c>
      <c r="D130"/>
      <c r="E130"/>
      <c r="F130" s="2"/>
      <c r="G130" s="3"/>
      <c r="S130" s="27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1:36" x14ac:dyDescent="0.2">
      <c r="A131"/>
      <c r="B131"/>
      <c r="C131" s="33">
        <f>VLOOKUP(D131,Table1[#All],5,0)</f>
        <v>0</v>
      </c>
      <c r="D131"/>
      <c r="E131"/>
      <c r="F131" s="2"/>
      <c r="G131" s="3"/>
      <c r="S131" s="27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14"/>
  <sheetViews>
    <sheetView workbookViewId="0">
      <pane ySplit="1" topLeftCell="A202" activePane="bottomLeft" state="frozen"/>
      <selection pane="bottomLeft" activeCell="A2" sqref="A2:G211"/>
    </sheetView>
  </sheetViews>
  <sheetFormatPr defaultColWidth="8.7109375" defaultRowHeight="12.75" x14ac:dyDescent="0.2"/>
  <cols>
    <col min="1" max="1" width="20.7109375" style="12" customWidth="1"/>
    <col min="2" max="2" width="41.28515625" style="12" customWidth="1"/>
    <col min="3" max="3" width="47.85546875" style="12" customWidth="1"/>
    <col min="4" max="4" width="11.140625" style="12" customWidth="1"/>
    <col min="5" max="5" width="16.140625" style="12" customWidth="1"/>
    <col min="6" max="6" width="9.42578125" style="12" customWidth="1"/>
    <col min="7" max="7" width="10.42578125" style="12" customWidth="1"/>
    <col min="8" max="16384" width="8.7109375" style="12"/>
  </cols>
  <sheetData>
    <row r="1" spans="1:7" ht="19.5" customHeight="1" x14ac:dyDescent="0.25">
      <c r="A1" s="13" t="s">
        <v>35</v>
      </c>
      <c r="B1" s="13" t="s">
        <v>36</v>
      </c>
      <c r="C1" s="18" t="s">
        <v>37</v>
      </c>
      <c r="D1" s="18" t="s">
        <v>38</v>
      </c>
      <c r="E1" s="18" t="s">
        <v>39</v>
      </c>
      <c r="F1" s="18" t="s">
        <v>40</v>
      </c>
      <c r="G1" s="18" t="s">
        <v>41</v>
      </c>
    </row>
    <row r="2" spans="1:7" x14ac:dyDescent="0.2">
      <c r="A2" s="14"/>
      <c r="B2" s="14"/>
      <c r="C2" s="14"/>
      <c r="D2" s="15"/>
      <c r="E2" s="14"/>
      <c r="F2" s="14"/>
      <c r="G2" s="16"/>
    </row>
    <row r="3" spans="1:7" x14ac:dyDescent="0.2">
      <c r="A3" s="14"/>
      <c r="B3" s="14"/>
      <c r="C3" s="14"/>
      <c r="D3" s="15"/>
      <c r="E3" s="14"/>
      <c r="F3" s="14"/>
      <c r="G3" s="16"/>
    </row>
    <row r="4" spans="1:7" x14ac:dyDescent="0.2">
      <c r="A4" s="14"/>
      <c r="B4" s="14"/>
      <c r="C4" s="14"/>
      <c r="D4" s="15"/>
      <c r="E4" s="14"/>
      <c r="F4" s="14"/>
      <c r="G4" s="16"/>
    </row>
    <row r="5" spans="1:7" x14ac:dyDescent="0.2">
      <c r="A5" s="14"/>
      <c r="B5" s="14"/>
      <c r="C5" s="14"/>
      <c r="D5" s="15"/>
      <c r="E5" s="14"/>
      <c r="F5" s="14"/>
      <c r="G5" s="16"/>
    </row>
    <row r="6" spans="1:7" x14ac:dyDescent="0.2">
      <c r="A6" s="14"/>
      <c r="B6" s="14"/>
      <c r="C6" s="14"/>
      <c r="D6" s="15"/>
      <c r="E6" s="14"/>
      <c r="F6" s="14"/>
      <c r="G6" s="16"/>
    </row>
    <row r="7" spans="1:7" x14ac:dyDescent="0.2">
      <c r="A7" s="14"/>
      <c r="B7" s="14"/>
      <c r="C7" s="14"/>
      <c r="D7" s="15"/>
      <c r="E7" s="14"/>
      <c r="F7" s="14"/>
      <c r="G7" s="16"/>
    </row>
    <row r="8" spans="1:7" x14ac:dyDescent="0.2">
      <c r="A8" s="14"/>
      <c r="B8" s="14"/>
      <c r="C8" s="14"/>
      <c r="D8" s="15"/>
      <c r="E8" s="14"/>
      <c r="F8" s="14"/>
      <c r="G8" s="16"/>
    </row>
    <row r="9" spans="1:7" x14ac:dyDescent="0.2">
      <c r="A9" s="14"/>
      <c r="B9" s="14"/>
      <c r="C9" s="14"/>
      <c r="D9" s="15"/>
      <c r="E9" s="14"/>
      <c r="F9" s="14"/>
      <c r="G9" s="16"/>
    </row>
    <row r="10" spans="1:7" x14ac:dyDescent="0.2">
      <c r="A10" s="14"/>
      <c r="B10" s="14"/>
      <c r="C10" s="14"/>
      <c r="D10" s="15"/>
      <c r="E10" s="14"/>
      <c r="F10" s="14"/>
      <c r="G10" s="16"/>
    </row>
    <row r="11" spans="1:7" x14ac:dyDescent="0.2">
      <c r="A11" s="14"/>
      <c r="B11" s="14"/>
      <c r="C11" s="14"/>
      <c r="D11" s="15"/>
      <c r="E11" s="14"/>
      <c r="F11" s="14"/>
      <c r="G11" s="16"/>
    </row>
    <row r="12" spans="1:7" x14ac:dyDescent="0.2">
      <c r="A12" s="14"/>
      <c r="B12" s="14"/>
      <c r="C12" s="14"/>
      <c r="D12" s="15"/>
      <c r="E12" s="14"/>
      <c r="F12" s="14"/>
      <c r="G12" s="16"/>
    </row>
    <row r="13" spans="1:7" x14ac:dyDescent="0.2">
      <c r="A13" s="14"/>
      <c r="B13" s="14"/>
      <c r="C13" s="14"/>
      <c r="D13" s="15"/>
      <c r="E13" s="14"/>
      <c r="F13" s="14"/>
      <c r="G13" s="16"/>
    </row>
    <row r="14" spans="1:7" x14ac:dyDescent="0.2">
      <c r="A14" s="14"/>
      <c r="B14" s="14"/>
      <c r="C14" s="14"/>
      <c r="D14" s="15"/>
      <c r="E14" s="14"/>
      <c r="F14" s="14"/>
      <c r="G14" s="16"/>
    </row>
    <row r="15" spans="1:7" x14ac:dyDescent="0.2">
      <c r="A15" s="14"/>
      <c r="B15" s="14"/>
      <c r="C15" s="14"/>
      <c r="D15" s="15"/>
      <c r="E15" s="14"/>
      <c r="F15" s="14"/>
      <c r="G15" s="16"/>
    </row>
    <row r="16" spans="1:7" x14ac:dyDescent="0.2">
      <c r="A16" s="14"/>
      <c r="B16" s="14"/>
      <c r="C16" s="14"/>
      <c r="D16" s="15"/>
      <c r="E16" s="14"/>
      <c r="F16" s="14"/>
      <c r="G16" s="16"/>
    </row>
    <row r="17" spans="1:7" x14ac:dyDescent="0.2">
      <c r="A17" s="14"/>
      <c r="B17" s="14"/>
      <c r="C17" s="14"/>
      <c r="D17" s="15"/>
      <c r="E17" s="14"/>
      <c r="F17" s="14"/>
      <c r="G17" s="16"/>
    </row>
    <row r="18" spans="1:7" x14ac:dyDescent="0.2">
      <c r="A18" s="14"/>
      <c r="B18" s="14"/>
      <c r="C18" s="14"/>
      <c r="D18" s="15"/>
      <c r="E18" s="14"/>
      <c r="F18" s="14"/>
      <c r="G18" s="16"/>
    </row>
    <row r="19" spans="1:7" x14ac:dyDescent="0.2">
      <c r="A19" s="14"/>
      <c r="B19" s="14"/>
      <c r="C19" s="14"/>
      <c r="D19" s="15"/>
      <c r="E19" s="14"/>
      <c r="F19" s="14"/>
      <c r="G19" s="16"/>
    </row>
    <row r="20" spans="1:7" x14ac:dyDescent="0.2">
      <c r="A20" s="14"/>
      <c r="B20" s="14"/>
      <c r="C20" s="14"/>
      <c r="D20" s="15"/>
      <c r="E20" s="14"/>
      <c r="F20" s="14"/>
      <c r="G20" s="16"/>
    </row>
    <row r="21" spans="1:7" x14ac:dyDescent="0.2">
      <c r="A21" s="14"/>
      <c r="B21" s="14"/>
      <c r="C21" s="14"/>
      <c r="D21" s="15"/>
      <c r="E21" s="14"/>
      <c r="F21" s="14"/>
      <c r="G21" s="16"/>
    </row>
    <row r="22" spans="1:7" x14ac:dyDescent="0.2">
      <c r="A22" s="14"/>
      <c r="B22" s="14"/>
      <c r="C22" s="14"/>
      <c r="D22" s="15"/>
      <c r="E22" s="14"/>
      <c r="F22" s="14"/>
      <c r="G22" s="16"/>
    </row>
    <row r="23" spans="1:7" x14ac:dyDescent="0.2">
      <c r="A23" s="14"/>
      <c r="B23" s="14"/>
      <c r="C23" s="14"/>
      <c r="D23" s="15"/>
      <c r="E23" s="14"/>
      <c r="F23" s="14"/>
      <c r="G23" s="16"/>
    </row>
    <row r="24" spans="1:7" x14ac:dyDescent="0.2">
      <c r="A24" s="14"/>
      <c r="B24" s="14"/>
      <c r="C24" s="14"/>
      <c r="D24" s="15"/>
      <c r="E24" s="14"/>
      <c r="F24" s="14"/>
      <c r="G24" s="16"/>
    </row>
    <row r="25" spans="1:7" x14ac:dyDescent="0.2">
      <c r="A25" s="14"/>
      <c r="B25" s="14"/>
      <c r="C25" s="14"/>
      <c r="D25" s="15"/>
      <c r="E25" s="14"/>
      <c r="F25" s="14"/>
      <c r="G25" s="16"/>
    </row>
    <row r="26" spans="1:7" x14ac:dyDescent="0.2">
      <c r="A26" s="14"/>
      <c r="B26" s="14"/>
      <c r="C26" s="14"/>
      <c r="D26" s="15"/>
      <c r="E26" s="14"/>
      <c r="F26" s="14"/>
      <c r="G26" s="16"/>
    </row>
    <row r="27" spans="1:7" x14ac:dyDescent="0.2">
      <c r="A27" s="14"/>
      <c r="B27" s="14"/>
      <c r="C27" s="14"/>
      <c r="D27" s="15"/>
      <c r="E27" s="14"/>
      <c r="F27" s="14"/>
      <c r="G27" s="16"/>
    </row>
    <row r="28" spans="1:7" x14ac:dyDescent="0.2">
      <c r="A28" s="14"/>
      <c r="B28" s="14"/>
      <c r="C28" s="14"/>
      <c r="D28" s="15"/>
      <c r="E28" s="14"/>
      <c r="F28" s="14"/>
      <c r="G28" s="16"/>
    </row>
    <row r="29" spans="1:7" x14ac:dyDescent="0.2">
      <c r="A29" s="14"/>
      <c r="B29" s="14"/>
      <c r="C29" s="14"/>
      <c r="D29" s="15"/>
      <c r="E29" s="14"/>
      <c r="F29" s="14"/>
      <c r="G29" s="16"/>
    </row>
    <row r="30" spans="1:7" x14ac:dyDescent="0.2">
      <c r="A30" s="14"/>
      <c r="B30" s="14"/>
      <c r="C30" s="14"/>
      <c r="D30" s="15"/>
      <c r="E30" s="14"/>
      <c r="F30" s="14"/>
      <c r="G30" s="16"/>
    </row>
    <row r="31" spans="1:7" x14ac:dyDescent="0.2">
      <c r="A31" s="14"/>
      <c r="B31" s="14"/>
      <c r="C31" s="14"/>
      <c r="D31" s="15"/>
      <c r="E31" s="14"/>
      <c r="F31" s="14"/>
      <c r="G31" s="16"/>
    </row>
    <row r="32" spans="1:7" x14ac:dyDescent="0.2">
      <c r="A32" s="14"/>
      <c r="B32" s="14"/>
      <c r="C32" s="14"/>
      <c r="D32" s="15"/>
      <c r="E32" s="14"/>
      <c r="F32" s="14"/>
      <c r="G32" s="16"/>
    </row>
    <row r="33" spans="1:7" x14ac:dyDescent="0.2">
      <c r="A33" s="14"/>
      <c r="B33" s="14"/>
      <c r="C33" s="14"/>
      <c r="D33" s="15"/>
      <c r="E33" s="14"/>
      <c r="F33" s="14"/>
      <c r="G33" s="16"/>
    </row>
    <row r="34" spans="1:7" x14ac:dyDescent="0.2">
      <c r="A34" s="14"/>
      <c r="B34" s="14"/>
      <c r="C34" s="14"/>
      <c r="D34" s="15"/>
      <c r="E34" s="14"/>
      <c r="F34" s="14"/>
      <c r="G34" s="16"/>
    </row>
    <row r="35" spans="1:7" x14ac:dyDescent="0.2">
      <c r="A35" s="14"/>
      <c r="B35" s="14"/>
      <c r="C35" s="14"/>
      <c r="D35" s="15"/>
      <c r="E35" s="14"/>
      <c r="F35" s="14"/>
      <c r="G35" s="16"/>
    </row>
    <row r="36" spans="1:7" x14ac:dyDescent="0.2">
      <c r="A36" s="14"/>
      <c r="B36" s="14"/>
      <c r="C36" s="14"/>
      <c r="D36" s="15"/>
      <c r="E36" s="14"/>
      <c r="F36" s="14"/>
      <c r="G36" s="16"/>
    </row>
    <row r="37" spans="1:7" x14ac:dyDescent="0.2">
      <c r="A37" s="14"/>
      <c r="B37" s="14"/>
      <c r="C37" s="14"/>
      <c r="D37" s="15"/>
      <c r="E37" s="14"/>
      <c r="F37" s="14"/>
      <c r="G37" s="16"/>
    </row>
    <row r="38" spans="1:7" x14ac:dyDescent="0.2">
      <c r="A38" s="14"/>
      <c r="B38" s="14"/>
      <c r="C38" s="14"/>
      <c r="D38" s="15"/>
      <c r="E38" s="14"/>
      <c r="F38" s="14"/>
      <c r="G38" s="16"/>
    </row>
    <row r="39" spans="1:7" x14ac:dyDescent="0.2">
      <c r="A39" s="14"/>
      <c r="B39" s="14"/>
      <c r="C39" s="14"/>
      <c r="D39" s="15"/>
      <c r="E39" s="14"/>
      <c r="F39" s="14"/>
      <c r="G39" s="16"/>
    </row>
    <row r="40" spans="1:7" x14ac:dyDescent="0.2">
      <c r="A40" s="14"/>
      <c r="B40" s="14"/>
      <c r="C40" s="14"/>
      <c r="D40" s="15"/>
      <c r="E40" s="14"/>
      <c r="F40" s="14"/>
      <c r="G40" s="16"/>
    </row>
    <row r="41" spans="1:7" x14ac:dyDescent="0.2">
      <c r="A41" s="14"/>
      <c r="B41" s="14"/>
      <c r="C41" s="14"/>
      <c r="D41" s="15"/>
      <c r="E41" s="14"/>
      <c r="F41" s="14"/>
      <c r="G41" s="16"/>
    </row>
    <row r="42" spans="1:7" x14ac:dyDescent="0.2">
      <c r="A42" s="14"/>
      <c r="B42" s="14"/>
      <c r="C42" s="14"/>
      <c r="D42" s="15"/>
      <c r="E42" s="14"/>
      <c r="F42" s="14"/>
      <c r="G42" s="16"/>
    </row>
    <row r="43" spans="1:7" x14ac:dyDescent="0.2">
      <c r="A43" s="14"/>
      <c r="B43" s="14"/>
      <c r="C43" s="14"/>
      <c r="D43" s="15"/>
      <c r="E43" s="14"/>
      <c r="F43" s="14"/>
      <c r="G43" s="16"/>
    </row>
    <row r="44" spans="1:7" x14ac:dyDescent="0.2">
      <c r="A44" s="14"/>
      <c r="B44" s="14"/>
      <c r="C44" s="14"/>
      <c r="D44" s="15"/>
      <c r="E44" s="14"/>
      <c r="F44" s="14"/>
      <c r="G44" s="16"/>
    </row>
    <row r="45" spans="1:7" x14ac:dyDescent="0.2">
      <c r="A45" s="14"/>
      <c r="B45" s="14"/>
      <c r="C45" s="14"/>
      <c r="D45" s="15"/>
      <c r="E45" s="14"/>
      <c r="F45" s="14"/>
      <c r="G45" s="16"/>
    </row>
    <row r="46" spans="1:7" x14ac:dyDescent="0.2">
      <c r="A46" s="14"/>
      <c r="B46" s="14"/>
      <c r="C46" s="14"/>
      <c r="D46" s="15"/>
      <c r="E46" s="14"/>
      <c r="F46" s="14"/>
      <c r="G46" s="16"/>
    </row>
    <row r="47" spans="1:7" x14ac:dyDescent="0.2">
      <c r="A47" s="14"/>
      <c r="B47" s="14"/>
      <c r="C47" s="14"/>
      <c r="D47" s="15"/>
      <c r="E47" s="14"/>
      <c r="F47" s="14"/>
      <c r="G47" s="16"/>
    </row>
    <row r="48" spans="1:7" x14ac:dyDescent="0.2">
      <c r="A48" s="14"/>
      <c r="B48" s="14"/>
      <c r="C48" s="14"/>
      <c r="D48" s="15"/>
      <c r="E48" s="14"/>
      <c r="F48" s="14"/>
      <c r="G48" s="16"/>
    </row>
    <row r="49" spans="1:7" x14ac:dyDescent="0.2">
      <c r="A49" s="14"/>
      <c r="B49" s="14"/>
      <c r="C49" s="14"/>
      <c r="D49" s="15"/>
      <c r="E49" s="14"/>
      <c r="F49" s="14"/>
      <c r="G49" s="16"/>
    </row>
    <row r="50" spans="1:7" x14ac:dyDescent="0.2">
      <c r="A50" s="14"/>
      <c r="B50" s="14"/>
      <c r="C50" s="14"/>
      <c r="D50" s="15"/>
      <c r="E50" s="14"/>
      <c r="F50" s="14"/>
      <c r="G50" s="16"/>
    </row>
    <row r="51" spans="1:7" x14ac:dyDescent="0.2">
      <c r="A51" s="14"/>
      <c r="B51" s="14"/>
      <c r="C51" s="14"/>
      <c r="D51" s="15"/>
      <c r="E51" s="14"/>
      <c r="F51" s="14"/>
      <c r="G51" s="16"/>
    </row>
    <row r="52" spans="1:7" x14ac:dyDescent="0.2">
      <c r="A52" s="14"/>
      <c r="B52" s="14"/>
      <c r="C52" s="14"/>
      <c r="D52" s="15"/>
      <c r="E52" s="14"/>
      <c r="F52" s="14"/>
      <c r="G52" s="16"/>
    </row>
    <row r="53" spans="1:7" x14ac:dyDescent="0.2">
      <c r="A53" s="14"/>
      <c r="B53" s="14"/>
      <c r="C53" s="14"/>
      <c r="D53" s="15"/>
      <c r="E53" s="14"/>
      <c r="F53" s="14"/>
      <c r="G53" s="16"/>
    </row>
    <row r="54" spans="1:7" x14ac:dyDescent="0.2">
      <c r="A54" s="14"/>
      <c r="B54" s="14"/>
      <c r="C54" s="14"/>
      <c r="D54" s="15"/>
      <c r="E54" s="14"/>
      <c r="F54" s="14"/>
      <c r="G54" s="16"/>
    </row>
    <row r="55" spans="1:7" x14ac:dyDescent="0.2">
      <c r="A55" s="14"/>
      <c r="B55" s="14"/>
      <c r="C55" s="14"/>
      <c r="D55" s="15"/>
      <c r="E55" s="14"/>
      <c r="F55" s="14"/>
      <c r="G55" s="16"/>
    </row>
    <row r="56" spans="1:7" x14ac:dyDescent="0.2">
      <c r="A56" s="14"/>
      <c r="B56" s="14"/>
      <c r="C56" s="14"/>
      <c r="D56" s="15"/>
      <c r="E56" s="14"/>
      <c r="F56" s="14"/>
      <c r="G56" s="16"/>
    </row>
    <row r="57" spans="1:7" x14ac:dyDescent="0.2">
      <c r="A57" s="14"/>
      <c r="B57" s="14"/>
      <c r="C57" s="14"/>
      <c r="D57" s="15"/>
      <c r="E57" s="14"/>
      <c r="F57" s="14"/>
      <c r="G57" s="16"/>
    </row>
    <row r="58" spans="1:7" x14ac:dyDescent="0.2">
      <c r="A58" s="14"/>
      <c r="B58" s="14"/>
      <c r="C58" s="14"/>
      <c r="D58" s="15"/>
      <c r="E58" s="14"/>
      <c r="F58" s="14"/>
      <c r="G58" s="16"/>
    </row>
    <row r="59" spans="1:7" x14ac:dyDescent="0.2">
      <c r="A59" s="14"/>
      <c r="B59" s="14"/>
      <c r="C59" s="14"/>
      <c r="D59" s="15"/>
      <c r="E59" s="14"/>
      <c r="F59" s="14"/>
      <c r="G59" s="16"/>
    </row>
    <row r="60" spans="1:7" x14ac:dyDescent="0.2">
      <c r="A60" s="14"/>
      <c r="B60" s="14"/>
      <c r="C60" s="14"/>
      <c r="D60" s="15"/>
      <c r="E60" s="14"/>
      <c r="F60" s="14"/>
      <c r="G60" s="16"/>
    </row>
    <row r="61" spans="1:7" x14ac:dyDescent="0.2">
      <c r="A61" s="14"/>
      <c r="B61" s="14"/>
      <c r="C61" s="14"/>
      <c r="D61" s="15"/>
      <c r="E61" s="14"/>
      <c r="F61" s="14"/>
      <c r="G61" s="16"/>
    </row>
    <row r="62" spans="1:7" x14ac:dyDescent="0.2">
      <c r="A62" s="14"/>
      <c r="B62" s="14"/>
      <c r="C62" s="14"/>
      <c r="D62" s="15"/>
      <c r="E62" s="14"/>
      <c r="F62" s="14"/>
      <c r="G62" s="16"/>
    </row>
    <row r="63" spans="1:7" x14ac:dyDescent="0.2">
      <c r="A63" s="14"/>
      <c r="B63" s="14"/>
      <c r="C63" s="14"/>
      <c r="D63" s="15"/>
      <c r="E63" s="14"/>
      <c r="F63" s="14"/>
      <c r="G63" s="16"/>
    </row>
    <row r="64" spans="1:7" x14ac:dyDescent="0.2">
      <c r="A64" s="19"/>
      <c r="B64" s="19"/>
      <c r="C64" s="19"/>
      <c r="D64" s="20"/>
      <c r="E64" s="19"/>
      <c r="F64" s="19"/>
      <c r="G64" s="21"/>
    </row>
    <row r="65" spans="1:7" x14ac:dyDescent="0.2">
      <c r="A65" s="14"/>
      <c r="B65" s="14"/>
      <c r="C65" s="14"/>
      <c r="D65" s="15"/>
      <c r="E65" s="14"/>
      <c r="F65" s="14"/>
      <c r="G65" s="16"/>
    </row>
    <row r="66" spans="1:7" x14ac:dyDescent="0.2">
      <c r="A66" s="14"/>
      <c r="B66" s="14"/>
      <c r="C66" s="14"/>
      <c r="D66" s="15"/>
      <c r="E66" s="14"/>
      <c r="F66" s="14"/>
      <c r="G66" s="16"/>
    </row>
    <row r="67" spans="1:7" x14ac:dyDescent="0.2">
      <c r="A67" s="14"/>
      <c r="B67" s="14"/>
      <c r="C67" s="14"/>
      <c r="D67" s="15"/>
      <c r="E67" s="14"/>
      <c r="F67" s="14"/>
      <c r="G67" s="16"/>
    </row>
    <row r="68" spans="1:7" x14ac:dyDescent="0.2">
      <c r="A68" s="14"/>
      <c r="B68" s="14"/>
      <c r="C68" s="14"/>
      <c r="D68" s="15"/>
      <c r="E68" s="14"/>
      <c r="F68" s="14"/>
      <c r="G68" s="16"/>
    </row>
    <row r="69" spans="1:7" x14ac:dyDescent="0.2">
      <c r="A69" s="14"/>
      <c r="B69" s="14"/>
      <c r="C69" s="14"/>
      <c r="D69" s="15"/>
      <c r="E69" s="14"/>
      <c r="F69" s="14"/>
      <c r="G69" s="16"/>
    </row>
    <row r="70" spans="1:7" x14ac:dyDescent="0.2">
      <c r="A70" s="14"/>
      <c r="B70" s="14"/>
      <c r="C70" s="14"/>
      <c r="D70" s="15"/>
      <c r="E70" s="14"/>
      <c r="F70" s="14"/>
      <c r="G70" s="16"/>
    </row>
    <row r="71" spans="1:7" x14ac:dyDescent="0.2">
      <c r="A71" s="14"/>
      <c r="B71" s="14"/>
      <c r="C71" s="14"/>
      <c r="D71" s="15"/>
      <c r="E71" s="14"/>
      <c r="F71" s="14"/>
      <c r="G71" s="16"/>
    </row>
    <row r="72" spans="1:7" x14ac:dyDescent="0.2">
      <c r="A72" s="14"/>
      <c r="B72" s="14"/>
      <c r="C72" s="14"/>
      <c r="D72" s="15"/>
      <c r="E72" s="14"/>
      <c r="F72" s="14"/>
      <c r="G72" s="16"/>
    </row>
    <row r="73" spans="1:7" x14ac:dyDescent="0.2">
      <c r="A73" s="14"/>
      <c r="B73" s="14"/>
      <c r="C73" s="14"/>
      <c r="D73" s="15"/>
      <c r="E73" s="14"/>
      <c r="F73" s="14"/>
      <c r="G73" s="16"/>
    </row>
    <row r="74" spans="1:7" x14ac:dyDescent="0.2">
      <c r="A74" s="14"/>
      <c r="B74" s="14"/>
      <c r="C74" s="14"/>
      <c r="D74" s="15"/>
      <c r="E74" s="14"/>
      <c r="F74" s="14"/>
      <c r="G74" s="16"/>
    </row>
    <row r="75" spans="1:7" x14ac:dyDescent="0.2">
      <c r="A75" s="14"/>
      <c r="B75" s="14"/>
      <c r="C75" s="14"/>
      <c r="D75" s="15"/>
      <c r="E75" s="14"/>
      <c r="F75" s="14"/>
      <c r="G75" s="16"/>
    </row>
    <row r="76" spans="1:7" x14ac:dyDescent="0.2">
      <c r="A76" s="14"/>
      <c r="B76" s="14"/>
      <c r="C76" s="14"/>
      <c r="D76" s="15"/>
      <c r="E76" s="14"/>
      <c r="F76" s="14"/>
      <c r="G76" s="16"/>
    </row>
    <row r="77" spans="1:7" x14ac:dyDescent="0.2">
      <c r="A77" s="14"/>
      <c r="B77" s="14"/>
      <c r="C77" s="14"/>
      <c r="D77" s="15"/>
      <c r="E77" s="14"/>
      <c r="F77" s="14"/>
      <c r="G77" s="16"/>
    </row>
    <row r="78" spans="1:7" x14ac:dyDescent="0.2">
      <c r="A78" s="14"/>
      <c r="B78" s="14"/>
      <c r="C78" s="14"/>
      <c r="D78" s="15"/>
      <c r="E78" s="14"/>
      <c r="F78" s="14"/>
      <c r="G78" s="16"/>
    </row>
    <row r="79" spans="1:7" x14ac:dyDescent="0.2">
      <c r="A79" s="14"/>
      <c r="B79" s="14"/>
      <c r="C79" s="14"/>
      <c r="D79" s="15"/>
      <c r="E79" s="14"/>
      <c r="F79" s="14"/>
      <c r="G79" s="16"/>
    </row>
    <row r="80" spans="1:7" x14ac:dyDescent="0.2">
      <c r="A80" s="14"/>
      <c r="B80" s="14"/>
      <c r="C80" s="14"/>
      <c r="D80" s="15"/>
      <c r="E80" s="14"/>
      <c r="F80" s="14"/>
      <c r="G80" s="16"/>
    </row>
    <row r="81" spans="1:7" x14ac:dyDescent="0.2">
      <c r="A81" s="14"/>
      <c r="B81" s="14"/>
      <c r="C81" s="14"/>
      <c r="D81" s="15"/>
      <c r="E81" s="14"/>
      <c r="F81" s="14"/>
      <c r="G81" s="16"/>
    </row>
    <row r="82" spans="1:7" x14ac:dyDescent="0.2">
      <c r="A82" s="14"/>
      <c r="B82" s="14"/>
      <c r="C82" s="14"/>
      <c r="D82" s="15"/>
      <c r="E82" s="14"/>
      <c r="F82" s="14"/>
      <c r="G82" s="16"/>
    </row>
    <row r="83" spans="1:7" x14ac:dyDescent="0.2">
      <c r="A83" s="14"/>
      <c r="B83" s="14"/>
      <c r="C83" s="14"/>
      <c r="D83" s="15"/>
      <c r="E83" s="14"/>
      <c r="F83" s="14"/>
      <c r="G83" s="16"/>
    </row>
    <row r="84" spans="1:7" x14ac:dyDescent="0.2">
      <c r="A84" s="14"/>
      <c r="B84" s="14"/>
      <c r="C84" s="14"/>
      <c r="D84" s="15"/>
      <c r="E84" s="14"/>
      <c r="F84" s="14"/>
      <c r="G84" s="16"/>
    </row>
    <row r="85" spans="1:7" x14ac:dyDescent="0.2">
      <c r="A85" s="14"/>
      <c r="B85" s="14"/>
      <c r="C85" s="14"/>
      <c r="D85" s="15"/>
      <c r="E85" s="14"/>
      <c r="F85" s="14"/>
      <c r="G85" s="16"/>
    </row>
    <row r="86" spans="1:7" x14ac:dyDescent="0.2">
      <c r="A86" s="14"/>
      <c r="B86" s="14"/>
      <c r="C86" s="14"/>
      <c r="D86" s="15"/>
      <c r="E86" s="14"/>
      <c r="F86" s="14"/>
      <c r="G86" s="16"/>
    </row>
    <row r="87" spans="1:7" x14ac:dyDescent="0.2">
      <c r="A87" s="14"/>
      <c r="B87" s="14"/>
      <c r="C87" s="14"/>
      <c r="D87" s="15"/>
      <c r="E87" s="14"/>
      <c r="F87" s="14"/>
      <c r="G87" s="16"/>
    </row>
    <row r="88" spans="1:7" x14ac:dyDescent="0.2">
      <c r="A88" s="14"/>
      <c r="B88" s="14"/>
      <c r="C88" s="14"/>
      <c r="D88" s="15"/>
      <c r="E88" s="14"/>
      <c r="F88" s="14"/>
      <c r="G88" s="16"/>
    </row>
    <row r="89" spans="1:7" x14ac:dyDescent="0.2">
      <c r="A89" s="14"/>
      <c r="B89" s="14"/>
      <c r="C89" s="14"/>
      <c r="D89" s="15"/>
      <c r="E89" s="14"/>
      <c r="F89" s="14"/>
      <c r="G89" s="16"/>
    </row>
    <row r="90" spans="1:7" x14ac:dyDescent="0.2">
      <c r="A90" s="14"/>
      <c r="B90" s="14"/>
      <c r="C90" s="14"/>
      <c r="D90" s="15"/>
      <c r="E90" s="14"/>
      <c r="F90" s="14"/>
      <c r="G90" s="16"/>
    </row>
    <row r="91" spans="1:7" x14ac:dyDescent="0.2">
      <c r="A91" s="14"/>
      <c r="B91" s="14"/>
      <c r="C91" s="14"/>
      <c r="D91" s="15"/>
      <c r="E91" s="14"/>
      <c r="F91" s="14"/>
      <c r="G91" s="16"/>
    </row>
    <row r="92" spans="1:7" x14ac:dyDescent="0.2">
      <c r="A92" s="14"/>
      <c r="B92" s="14"/>
      <c r="C92" s="14"/>
      <c r="D92" s="15"/>
      <c r="E92" s="14"/>
      <c r="F92" s="14"/>
      <c r="G92" s="16"/>
    </row>
    <row r="93" spans="1:7" x14ac:dyDescent="0.2">
      <c r="A93" s="14"/>
      <c r="B93" s="14"/>
      <c r="C93" s="14"/>
      <c r="D93" s="15"/>
      <c r="E93" s="14"/>
      <c r="F93" s="14"/>
      <c r="G93" s="16"/>
    </row>
    <row r="94" spans="1:7" x14ac:dyDescent="0.2">
      <c r="A94" s="14"/>
      <c r="B94" s="14"/>
      <c r="C94" s="14"/>
      <c r="D94" s="15"/>
      <c r="E94" s="14"/>
      <c r="F94" s="14"/>
      <c r="G94" s="16"/>
    </row>
    <row r="95" spans="1:7" x14ac:dyDescent="0.2">
      <c r="A95" s="14"/>
      <c r="B95" s="14"/>
      <c r="C95" s="14"/>
      <c r="D95" s="15"/>
      <c r="E95" s="14"/>
      <c r="F95" s="14"/>
      <c r="G95" s="16"/>
    </row>
    <row r="96" spans="1:7" x14ac:dyDescent="0.2">
      <c r="A96" s="14"/>
      <c r="B96" s="14"/>
      <c r="C96" s="14"/>
      <c r="D96" s="15"/>
      <c r="E96" s="14"/>
      <c r="F96" s="14"/>
      <c r="G96" s="16"/>
    </row>
    <row r="97" spans="1:7" x14ac:dyDescent="0.2">
      <c r="A97" s="14"/>
      <c r="B97" s="14"/>
      <c r="C97" s="14"/>
      <c r="D97" s="15"/>
      <c r="E97" s="14"/>
      <c r="F97" s="14"/>
      <c r="G97" s="16"/>
    </row>
    <row r="98" spans="1:7" x14ac:dyDescent="0.2">
      <c r="A98" s="14"/>
      <c r="B98" s="14"/>
      <c r="C98" s="14"/>
      <c r="D98" s="15"/>
      <c r="E98" s="14"/>
      <c r="F98" s="14"/>
      <c r="G98" s="16"/>
    </row>
    <row r="99" spans="1:7" x14ac:dyDescent="0.2">
      <c r="A99" s="14"/>
      <c r="B99" s="14"/>
      <c r="C99" s="14"/>
      <c r="D99" s="15"/>
      <c r="E99" s="14"/>
      <c r="F99" s="14"/>
      <c r="G99" s="16"/>
    </row>
    <row r="100" spans="1:7" x14ac:dyDescent="0.2">
      <c r="A100" s="14"/>
      <c r="B100" s="14"/>
      <c r="C100" s="14"/>
      <c r="D100" s="15"/>
      <c r="E100" s="14"/>
      <c r="F100" s="14"/>
      <c r="G100" s="16"/>
    </row>
    <row r="101" spans="1:7" x14ac:dyDescent="0.2">
      <c r="A101" s="14"/>
      <c r="B101" s="14"/>
      <c r="C101" s="14"/>
      <c r="D101" s="15"/>
      <c r="E101" s="14"/>
      <c r="F101" s="14"/>
      <c r="G101" s="16"/>
    </row>
    <row r="102" spans="1:7" x14ac:dyDescent="0.2">
      <c r="A102" s="14"/>
      <c r="B102" s="14"/>
      <c r="C102" s="14"/>
      <c r="D102" s="15"/>
      <c r="E102" s="14"/>
      <c r="F102" s="14"/>
      <c r="G102" s="16"/>
    </row>
    <row r="103" spans="1:7" x14ac:dyDescent="0.2">
      <c r="A103" s="14"/>
      <c r="B103" s="14"/>
      <c r="C103" s="14"/>
      <c r="D103" s="15"/>
      <c r="E103" s="14"/>
      <c r="F103" s="14"/>
      <c r="G103" s="16"/>
    </row>
    <row r="104" spans="1:7" x14ac:dyDescent="0.2">
      <c r="A104" s="14"/>
      <c r="B104" s="14"/>
      <c r="C104" s="14"/>
      <c r="D104" s="15"/>
      <c r="E104" s="14"/>
      <c r="F104" s="14"/>
      <c r="G104" s="16"/>
    </row>
    <row r="105" spans="1:7" x14ac:dyDescent="0.2">
      <c r="A105" s="14"/>
      <c r="B105" s="14"/>
      <c r="C105" s="14"/>
      <c r="D105" s="15"/>
      <c r="E105" s="14"/>
      <c r="F105" s="14"/>
      <c r="G105" s="16"/>
    </row>
    <row r="106" spans="1:7" x14ac:dyDescent="0.2">
      <c r="A106" s="14"/>
      <c r="B106" s="14"/>
      <c r="C106" s="14"/>
      <c r="D106" s="15"/>
      <c r="E106" s="14"/>
      <c r="F106" s="14"/>
      <c r="G106" s="16"/>
    </row>
    <row r="107" spans="1:7" x14ac:dyDescent="0.2">
      <c r="A107" s="14"/>
      <c r="B107" s="14"/>
      <c r="C107" s="14"/>
      <c r="D107" s="15"/>
      <c r="E107" s="14"/>
      <c r="F107" s="14"/>
      <c r="G107" s="16"/>
    </row>
    <row r="108" spans="1:7" x14ac:dyDescent="0.2">
      <c r="A108" s="14"/>
      <c r="B108" s="14"/>
      <c r="C108" s="14"/>
      <c r="D108" s="15"/>
      <c r="E108" s="14"/>
      <c r="F108" s="14"/>
      <c r="G108" s="16"/>
    </row>
    <row r="109" spans="1:7" x14ac:dyDescent="0.2">
      <c r="A109" s="14"/>
      <c r="B109" s="14"/>
      <c r="C109" s="14"/>
      <c r="D109" s="15"/>
      <c r="E109" s="14"/>
      <c r="F109" s="14"/>
      <c r="G109" s="16"/>
    </row>
    <row r="110" spans="1:7" x14ac:dyDescent="0.2">
      <c r="A110" s="14"/>
      <c r="B110" s="14"/>
      <c r="C110" s="14"/>
      <c r="D110" s="15"/>
      <c r="E110" s="14"/>
      <c r="F110" s="14"/>
      <c r="G110" s="16"/>
    </row>
    <row r="111" spans="1:7" x14ac:dyDescent="0.2">
      <c r="A111" s="14"/>
      <c r="B111" s="14"/>
      <c r="C111" s="14"/>
      <c r="D111" s="15"/>
      <c r="E111" s="14"/>
      <c r="F111" s="14"/>
      <c r="G111" s="16"/>
    </row>
    <row r="112" spans="1:7" x14ac:dyDescent="0.2">
      <c r="A112" s="14"/>
      <c r="B112" s="14"/>
      <c r="C112" s="14"/>
      <c r="D112" s="15"/>
      <c r="E112" s="14"/>
      <c r="F112" s="14"/>
      <c r="G112" s="16"/>
    </row>
    <row r="113" spans="1:7" x14ac:dyDescent="0.2">
      <c r="A113" s="14"/>
      <c r="B113" s="14"/>
      <c r="C113" s="14"/>
      <c r="D113" s="15"/>
      <c r="E113" s="14"/>
      <c r="F113" s="14"/>
      <c r="G113" s="16"/>
    </row>
    <row r="114" spans="1:7" x14ac:dyDescent="0.2">
      <c r="A114" s="14"/>
      <c r="B114" s="14"/>
      <c r="C114" s="14"/>
      <c r="D114" s="15"/>
      <c r="E114" s="14"/>
      <c r="F114" s="14"/>
      <c r="G114" s="16"/>
    </row>
    <row r="115" spans="1:7" x14ac:dyDescent="0.2">
      <c r="A115" s="14"/>
      <c r="B115" s="14"/>
      <c r="C115" s="14"/>
      <c r="D115" s="15"/>
      <c r="E115" s="14"/>
      <c r="F115" s="14"/>
      <c r="G115" s="16"/>
    </row>
    <row r="116" spans="1:7" x14ac:dyDescent="0.2">
      <c r="A116" s="14"/>
      <c r="B116" s="14"/>
      <c r="C116" s="14"/>
      <c r="D116" s="15"/>
      <c r="E116" s="14"/>
      <c r="F116" s="14"/>
      <c r="G116" s="16"/>
    </row>
    <row r="117" spans="1:7" x14ac:dyDescent="0.2">
      <c r="A117" s="14"/>
      <c r="B117" s="14"/>
      <c r="C117" s="14"/>
      <c r="D117" s="15"/>
      <c r="E117" s="14"/>
      <c r="F117" s="14"/>
      <c r="G117" s="16"/>
    </row>
    <row r="118" spans="1:7" x14ac:dyDescent="0.2">
      <c r="A118" s="14"/>
      <c r="B118" s="14"/>
      <c r="C118" s="14"/>
      <c r="D118" s="15"/>
      <c r="E118" s="14"/>
      <c r="F118" s="14"/>
      <c r="G118" s="16"/>
    </row>
    <row r="119" spans="1:7" x14ac:dyDescent="0.2">
      <c r="A119" s="14"/>
      <c r="B119" s="14"/>
      <c r="C119" s="14"/>
      <c r="D119" s="15"/>
      <c r="E119" s="14"/>
      <c r="F119" s="14"/>
      <c r="G119" s="16"/>
    </row>
    <row r="120" spans="1:7" x14ac:dyDescent="0.2">
      <c r="A120" s="14"/>
      <c r="B120" s="14"/>
      <c r="C120" s="14"/>
      <c r="D120" s="15"/>
      <c r="E120" s="14"/>
      <c r="F120" s="14"/>
      <c r="G120" s="16"/>
    </row>
    <row r="121" spans="1:7" x14ac:dyDescent="0.2">
      <c r="A121" s="14"/>
      <c r="B121" s="14"/>
      <c r="C121" s="14"/>
      <c r="D121" s="15"/>
      <c r="E121" s="14"/>
      <c r="F121" s="14"/>
      <c r="G121" s="16"/>
    </row>
    <row r="122" spans="1:7" x14ac:dyDescent="0.2">
      <c r="A122" s="14"/>
      <c r="B122" s="14"/>
      <c r="C122" s="14"/>
      <c r="D122" s="15"/>
      <c r="E122" s="14"/>
      <c r="F122" s="14"/>
      <c r="G122" s="16"/>
    </row>
    <row r="123" spans="1:7" x14ac:dyDescent="0.2">
      <c r="A123" s="14"/>
      <c r="B123" s="14"/>
      <c r="C123" s="14"/>
      <c r="D123" s="15"/>
      <c r="E123" s="14"/>
      <c r="F123" s="14"/>
      <c r="G123" s="16"/>
    </row>
    <row r="124" spans="1:7" x14ac:dyDescent="0.2">
      <c r="A124" s="14"/>
      <c r="B124" s="14"/>
      <c r="C124" s="14"/>
      <c r="D124" s="15"/>
      <c r="E124" s="14"/>
      <c r="F124" s="14"/>
      <c r="G124" s="16"/>
    </row>
    <row r="125" spans="1:7" x14ac:dyDescent="0.2">
      <c r="A125" s="14"/>
      <c r="B125" s="14"/>
      <c r="C125" s="14"/>
      <c r="D125" s="15"/>
      <c r="E125" s="14"/>
      <c r="F125" s="14"/>
      <c r="G125" s="16"/>
    </row>
    <row r="126" spans="1:7" x14ac:dyDescent="0.2">
      <c r="A126" s="14"/>
      <c r="B126" s="14"/>
      <c r="C126" s="14"/>
      <c r="D126" s="15"/>
      <c r="E126" s="14"/>
      <c r="F126" s="14"/>
      <c r="G126" s="16"/>
    </row>
    <row r="127" spans="1:7" x14ac:dyDescent="0.2">
      <c r="A127" s="14"/>
      <c r="B127" s="14"/>
      <c r="C127" s="14"/>
      <c r="D127" s="15"/>
      <c r="E127" s="14"/>
      <c r="F127" s="14"/>
      <c r="G127" s="16"/>
    </row>
    <row r="128" spans="1:7" x14ac:dyDescent="0.2">
      <c r="A128" s="14"/>
      <c r="B128" s="14"/>
      <c r="C128" s="14"/>
      <c r="D128" s="15"/>
      <c r="E128" s="14"/>
      <c r="F128" s="14"/>
      <c r="G128" s="16"/>
    </row>
    <row r="129" spans="1:8" x14ac:dyDescent="0.2">
      <c r="A129" s="14"/>
      <c r="B129" s="14"/>
      <c r="C129" s="14"/>
      <c r="D129" s="15"/>
      <c r="E129" s="14"/>
      <c r="F129" s="14"/>
      <c r="G129" s="16"/>
    </row>
    <row r="130" spans="1:8" x14ac:dyDescent="0.2">
      <c r="A130" s="14"/>
      <c r="B130" s="14"/>
      <c r="C130" s="14"/>
      <c r="D130" s="15"/>
      <c r="E130" s="14"/>
      <c r="F130" s="14"/>
      <c r="G130" s="16"/>
    </row>
    <row r="131" spans="1:8" x14ac:dyDescent="0.2">
      <c r="A131" s="14"/>
      <c r="B131" s="14"/>
      <c r="C131" s="14"/>
      <c r="D131" s="15"/>
      <c r="E131" s="14"/>
      <c r="F131" s="14"/>
      <c r="G131" s="16"/>
    </row>
    <row r="132" spans="1:8" x14ac:dyDescent="0.2">
      <c r="A132" s="14"/>
      <c r="B132" s="14"/>
      <c r="C132" s="14"/>
      <c r="D132" s="15"/>
      <c r="E132" s="14"/>
      <c r="F132" s="14"/>
      <c r="G132" s="16"/>
    </row>
    <row r="133" spans="1:8" x14ac:dyDescent="0.2">
      <c r="A133" s="14"/>
      <c r="B133" s="14"/>
      <c r="C133" s="14"/>
      <c r="D133" s="15"/>
      <c r="E133" s="14"/>
      <c r="F133" s="14"/>
      <c r="G133" s="16"/>
    </row>
    <row r="134" spans="1:8" x14ac:dyDescent="0.2">
      <c r="A134" s="14"/>
      <c r="B134" s="14"/>
      <c r="C134" s="14"/>
      <c r="D134" s="15"/>
      <c r="E134" s="14"/>
      <c r="F134" s="14"/>
      <c r="G134" s="16"/>
    </row>
    <row r="135" spans="1:8" x14ac:dyDescent="0.2">
      <c r="A135" s="14"/>
      <c r="B135" s="14"/>
      <c r="C135" s="14"/>
      <c r="D135" s="15"/>
      <c r="E135" s="14"/>
      <c r="F135" s="14"/>
      <c r="G135" s="16"/>
    </row>
    <row r="136" spans="1:8" x14ac:dyDescent="0.2">
      <c r="A136" s="14"/>
      <c r="B136" s="14"/>
      <c r="C136" s="14"/>
      <c r="D136" s="15"/>
      <c r="E136" s="14"/>
      <c r="F136" s="14"/>
      <c r="G136" s="16"/>
    </row>
    <row r="137" spans="1:8" x14ac:dyDescent="0.2">
      <c r="A137" s="19"/>
      <c r="B137" s="19"/>
      <c r="C137" s="19"/>
      <c r="D137" s="20"/>
      <c r="E137" s="19"/>
      <c r="F137" s="19"/>
      <c r="G137" s="21"/>
      <c r="H137"/>
    </row>
    <row r="138" spans="1:8" x14ac:dyDescent="0.2">
      <c r="A138" s="14"/>
      <c r="B138" s="14"/>
      <c r="C138" s="14"/>
      <c r="D138" s="15"/>
      <c r="E138" s="14"/>
      <c r="F138" s="14"/>
      <c r="G138" s="16"/>
    </row>
    <row r="139" spans="1:8" x14ac:dyDescent="0.2">
      <c r="A139" s="14"/>
      <c r="B139" s="14"/>
      <c r="C139" s="14"/>
      <c r="D139" s="15"/>
      <c r="E139" s="14"/>
      <c r="F139" s="14"/>
      <c r="G139" s="16"/>
    </row>
    <row r="140" spans="1:8" x14ac:dyDescent="0.2">
      <c r="A140" s="14"/>
      <c r="B140" s="14"/>
      <c r="C140" s="14"/>
      <c r="D140" s="15"/>
      <c r="E140" s="14"/>
      <c r="F140" s="14"/>
      <c r="G140" s="16"/>
    </row>
    <row r="141" spans="1:8" x14ac:dyDescent="0.2">
      <c r="A141" s="14"/>
      <c r="B141" s="14"/>
      <c r="C141" s="14"/>
      <c r="D141" s="15"/>
      <c r="E141" s="14"/>
      <c r="F141" s="14"/>
      <c r="G141" s="16"/>
    </row>
    <row r="142" spans="1:8" x14ac:dyDescent="0.2">
      <c r="A142" s="14"/>
      <c r="B142" s="14"/>
      <c r="C142" s="14"/>
      <c r="D142" s="15"/>
      <c r="E142" s="14"/>
      <c r="F142" s="14"/>
      <c r="G142" s="16"/>
    </row>
    <row r="143" spans="1:8" x14ac:dyDescent="0.2">
      <c r="A143" s="14"/>
      <c r="B143" s="14"/>
      <c r="C143" s="14"/>
      <c r="D143" s="15"/>
      <c r="E143" s="14"/>
      <c r="F143" s="14"/>
      <c r="G143" s="16"/>
    </row>
    <row r="144" spans="1:8" x14ac:dyDescent="0.2">
      <c r="A144" s="14"/>
      <c r="B144" s="14"/>
      <c r="C144" s="14"/>
      <c r="D144" s="15"/>
      <c r="E144" s="14"/>
      <c r="F144" s="14"/>
      <c r="G144" s="16"/>
    </row>
    <row r="145" spans="1:7" x14ac:dyDescent="0.2">
      <c r="A145" s="14"/>
      <c r="B145" s="14"/>
      <c r="C145" s="14"/>
      <c r="D145" s="15"/>
      <c r="E145" s="14"/>
      <c r="F145" s="14"/>
      <c r="G145" s="16"/>
    </row>
    <row r="146" spans="1:7" x14ac:dyDescent="0.2">
      <c r="A146" s="14"/>
      <c r="B146" s="14"/>
      <c r="C146" s="14"/>
      <c r="D146" s="15"/>
      <c r="E146" s="14"/>
      <c r="F146" s="14"/>
      <c r="G146" s="16"/>
    </row>
    <row r="147" spans="1:7" x14ac:dyDescent="0.2">
      <c r="A147" s="14"/>
      <c r="B147" s="14"/>
      <c r="C147" s="14"/>
      <c r="D147" s="15"/>
      <c r="E147" s="14"/>
      <c r="F147" s="14"/>
      <c r="G147" s="16"/>
    </row>
    <row r="148" spans="1:7" x14ac:dyDescent="0.2">
      <c r="A148" s="14"/>
      <c r="B148" s="14"/>
      <c r="C148" s="14"/>
      <c r="D148" s="15"/>
      <c r="E148" s="14"/>
      <c r="F148" s="14"/>
      <c r="G148" s="16"/>
    </row>
    <row r="149" spans="1:7" x14ac:dyDescent="0.2">
      <c r="A149" s="14"/>
      <c r="B149" s="14"/>
      <c r="C149" s="14"/>
      <c r="D149" s="15"/>
      <c r="E149" s="14"/>
      <c r="F149" s="14"/>
      <c r="G149" s="16"/>
    </row>
    <row r="150" spans="1:7" x14ac:dyDescent="0.2">
      <c r="A150" s="14"/>
      <c r="B150" s="14"/>
      <c r="C150" s="14"/>
      <c r="D150" s="15"/>
      <c r="E150" s="14"/>
      <c r="F150" s="14"/>
      <c r="G150" s="16"/>
    </row>
    <row r="151" spans="1:7" x14ac:dyDescent="0.2">
      <c r="A151" s="14"/>
      <c r="B151" s="14"/>
      <c r="C151" s="14"/>
      <c r="D151" s="15"/>
      <c r="E151" s="14"/>
      <c r="F151" s="14"/>
      <c r="G151" s="16"/>
    </row>
    <row r="152" spans="1:7" x14ac:dyDescent="0.2">
      <c r="A152" s="14"/>
      <c r="B152" s="14"/>
      <c r="C152" s="14"/>
      <c r="D152" s="15"/>
      <c r="E152" s="14"/>
      <c r="F152" s="14"/>
      <c r="G152" s="16"/>
    </row>
    <row r="153" spans="1:7" x14ac:dyDescent="0.2">
      <c r="A153" s="14"/>
      <c r="B153" s="14"/>
      <c r="C153" s="14"/>
      <c r="D153" s="15"/>
      <c r="E153" s="14"/>
      <c r="F153" s="14"/>
      <c r="G153" s="16"/>
    </row>
    <row r="154" spans="1:7" x14ac:dyDescent="0.2">
      <c r="A154" s="17"/>
      <c r="B154" s="9"/>
      <c r="C154" s="9"/>
      <c r="D154" s="10"/>
      <c r="E154" s="9"/>
      <c r="F154" s="9"/>
      <c r="G154" s="11"/>
    </row>
    <row r="155" spans="1:7" x14ac:dyDescent="0.2">
      <c r="A155" s="17"/>
      <c r="B155" s="9"/>
      <c r="C155" s="9"/>
      <c r="D155" s="10"/>
      <c r="E155" s="9"/>
      <c r="F155" s="9"/>
      <c r="G155" s="11"/>
    </row>
    <row r="156" spans="1:7" x14ac:dyDescent="0.2">
      <c r="A156" s="17"/>
      <c r="B156" s="9"/>
      <c r="C156" s="9"/>
      <c r="D156" s="10"/>
      <c r="E156" s="9"/>
      <c r="F156" s="9"/>
      <c r="G156" s="11"/>
    </row>
    <row r="157" spans="1:7" x14ac:dyDescent="0.2">
      <c r="A157" s="17"/>
      <c r="B157" s="9"/>
      <c r="C157" s="9"/>
      <c r="D157" s="10"/>
      <c r="E157" s="9"/>
      <c r="F157" s="9"/>
      <c r="G157" s="11"/>
    </row>
    <row r="158" spans="1:7" x14ac:dyDescent="0.2">
      <c r="A158" s="17"/>
      <c r="B158" s="9"/>
      <c r="C158" s="9"/>
      <c r="D158" s="10"/>
      <c r="E158" s="9"/>
      <c r="F158" s="9"/>
      <c r="G158" s="11"/>
    </row>
    <row r="159" spans="1:7" x14ac:dyDescent="0.2">
      <c r="A159" s="17"/>
      <c r="B159" s="9"/>
      <c r="C159" s="9"/>
      <c r="D159" s="10"/>
      <c r="E159" s="9"/>
      <c r="F159" s="9"/>
      <c r="G159" s="11"/>
    </row>
    <row r="160" spans="1:7" x14ac:dyDescent="0.2">
      <c r="A160" s="17"/>
      <c r="B160" s="9"/>
      <c r="C160" s="9"/>
      <c r="D160" s="10"/>
      <c r="E160" s="9"/>
      <c r="F160" s="9"/>
      <c r="G160" s="11"/>
    </row>
    <row r="161" spans="1:7" x14ac:dyDescent="0.2">
      <c r="A161" s="17"/>
      <c r="B161" s="9"/>
      <c r="C161" s="9"/>
      <c r="D161" s="10"/>
      <c r="E161" s="9"/>
      <c r="F161" s="9"/>
      <c r="G161" s="11"/>
    </row>
    <row r="162" spans="1:7" x14ac:dyDescent="0.2">
      <c r="A162" s="17"/>
      <c r="B162" s="9"/>
      <c r="C162" s="9"/>
      <c r="D162" s="10"/>
      <c r="E162" s="9"/>
      <c r="F162" s="9"/>
      <c r="G162" s="11"/>
    </row>
    <row r="163" spans="1:7" x14ac:dyDescent="0.2">
      <c r="A163" s="17"/>
      <c r="B163" s="9"/>
      <c r="C163" s="9"/>
      <c r="D163" s="10"/>
      <c r="E163" s="9"/>
      <c r="F163" s="9"/>
      <c r="G163" s="11"/>
    </row>
    <row r="164" spans="1:7" x14ac:dyDescent="0.2">
      <c r="A164" s="17"/>
      <c r="B164" s="9"/>
      <c r="C164" s="9"/>
      <c r="D164" s="10"/>
      <c r="E164" s="9"/>
      <c r="F164" s="9"/>
      <c r="G164" s="11"/>
    </row>
    <row r="165" spans="1:7" x14ac:dyDescent="0.2">
      <c r="A165" s="17"/>
      <c r="B165" s="9"/>
      <c r="C165" s="9"/>
      <c r="D165" s="10"/>
      <c r="E165" s="9"/>
      <c r="F165" s="9"/>
      <c r="G165" s="11"/>
    </row>
    <row r="166" spans="1:7" x14ac:dyDescent="0.2">
      <c r="A166" s="17"/>
      <c r="B166" s="9"/>
      <c r="C166" s="9"/>
      <c r="D166" s="10"/>
      <c r="E166" s="9"/>
      <c r="F166" s="9"/>
      <c r="G166" s="11"/>
    </row>
    <row r="167" spans="1:7" x14ac:dyDescent="0.2">
      <c r="A167" s="17"/>
      <c r="B167" s="9"/>
      <c r="C167" s="9"/>
      <c r="D167" s="10"/>
      <c r="E167" s="9"/>
      <c r="F167" s="9"/>
      <c r="G167" s="11"/>
    </row>
    <row r="168" spans="1:7" x14ac:dyDescent="0.2">
      <c r="A168" s="17"/>
      <c r="B168" s="9"/>
      <c r="C168" s="9"/>
      <c r="D168" s="10"/>
      <c r="E168" s="9"/>
      <c r="F168" s="9"/>
      <c r="G168" s="11"/>
    </row>
    <row r="169" spans="1:7" x14ac:dyDescent="0.2">
      <c r="A169" s="17"/>
      <c r="B169" s="9"/>
      <c r="C169" s="9"/>
      <c r="D169" s="10"/>
      <c r="E169" s="9"/>
      <c r="F169" s="9"/>
      <c r="G169" s="11"/>
    </row>
    <row r="170" spans="1:7" x14ac:dyDescent="0.2">
      <c r="A170" s="17"/>
      <c r="B170" s="9"/>
      <c r="C170" s="9"/>
      <c r="D170" s="10"/>
      <c r="E170" s="9"/>
      <c r="F170" s="9"/>
      <c r="G170" s="11"/>
    </row>
    <row r="171" spans="1:7" x14ac:dyDescent="0.2">
      <c r="A171" s="17"/>
      <c r="B171" s="9"/>
      <c r="C171" s="9"/>
      <c r="D171" s="10"/>
      <c r="E171" s="9"/>
      <c r="F171" s="9"/>
      <c r="G171" s="11"/>
    </row>
    <row r="172" spans="1:7" x14ac:dyDescent="0.2">
      <c r="A172" s="17"/>
      <c r="B172" s="9"/>
      <c r="C172" s="9"/>
      <c r="D172" s="10"/>
      <c r="E172" s="9"/>
      <c r="F172" s="9"/>
      <c r="G172" s="11"/>
    </row>
    <row r="173" spans="1:7" x14ac:dyDescent="0.2">
      <c r="A173" s="17"/>
      <c r="B173" s="9"/>
      <c r="C173" s="9"/>
      <c r="D173" s="10"/>
      <c r="E173" s="9"/>
      <c r="F173" s="9"/>
      <c r="G173" s="11"/>
    </row>
    <row r="174" spans="1:7" x14ac:dyDescent="0.2">
      <c r="A174" s="17"/>
      <c r="B174" s="9"/>
      <c r="C174" s="9"/>
      <c r="D174" s="10"/>
      <c r="E174" s="9"/>
      <c r="F174" s="9"/>
      <c r="G174" s="11"/>
    </row>
    <row r="175" spans="1:7" x14ac:dyDescent="0.2">
      <c r="A175" s="17"/>
      <c r="B175" s="9"/>
      <c r="C175" s="9"/>
      <c r="D175" s="10"/>
      <c r="E175" s="9"/>
      <c r="F175" s="9"/>
      <c r="G175" s="11"/>
    </row>
    <row r="176" spans="1:7" x14ac:dyDescent="0.2">
      <c r="A176" s="17"/>
      <c r="B176" s="9"/>
      <c r="C176" s="9"/>
      <c r="D176" s="10"/>
      <c r="E176" s="9"/>
      <c r="F176" s="9"/>
      <c r="G176" s="11"/>
    </row>
    <row r="177" spans="1:7" x14ac:dyDescent="0.2">
      <c r="A177" s="17"/>
      <c r="B177" s="9"/>
      <c r="C177" s="9"/>
      <c r="D177" s="10"/>
      <c r="E177" s="9"/>
      <c r="F177" s="9"/>
      <c r="G177" s="11"/>
    </row>
    <row r="178" spans="1:7" x14ac:dyDescent="0.2">
      <c r="A178" s="17"/>
      <c r="B178" s="9"/>
      <c r="C178" s="9"/>
      <c r="D178" s="10"/>
      <c r="E178" s="9"/>
      <c r="F178" s="9"/>
      <c r="G178" s="11"/>
    </row>
    <row r="179" spans="1:7" x14ac:dyDescent="0.2">
      <c r="A179" s="17"/>
      <c r="B179" s="9"/>
      <c r="C179" s="9"/>
      <c r="D179" s="10"/>
      <c r="E179" s="9"/>
      <c r="F179" s="9"/>
      <c r="G179" s="11"/>
    </row>
    <row r="180" spans="1:7" x14ac:dyDescent="0.2">
      <c r="A180" s="17"/>
      <c r="B180" s="9"/>
      <c r="C180" s="9"/>
      <c r="D180" s="10"/>
      <c r="E180" s="9"/>
      <c r="F180" s="9"/>
      <c r="G180" s="11"/>
    </row>
    <row r="181" spans="1:7" x14ac:dyDescent="0.2">
      <c r="A181" s="17"/>
      <c r="B181" s="9"/>
      <c r="C181" s="9"/>
      <c r="D181" s="10"/>
      <c r="E181" s="9"/>
      <c r="F181" s="9"/>
      <c r="G181" s="11"/>
    </row>
    <row r="182" spans="1:7" x14ac:dyDescent="0.2">
      <c r="A182" s="17"/>
      <c r="B182" s="9"/>
      <c r="C182" s="9"/>
      <c r="D182" s="10"/>
      <c r="E182" s="9"/>
      <c r="F182" s="9"/>
      <c r="G182" s="11"/>
    </row>
    <row r="183" spans="1:7" x14ac:dyDescent="0.2">
      <c r="A183" s="17"/>
      <c r="B183" s="9"/>
      <c r="C183" s="9"/>
      <c r="D183" s="10"/>
      <c r="E183" s="9"/>
      <c r="F183" s="9"/>
      <c r="G183" s="11"/>
    </row>
    <row r="184" spans="1:7" x14ac:dyDescent="0.2">
      <c r="A184" s="17"/>
      <c r="B184" s="9"/>
      <c r="C184" s="9"/>
      <c r="D184" s="10"/>
      <c r="E184" s="9"/>
      <c r="F184" s="9"/>
      <c r="G184" s="11"/>
    </row>
    <row r="185" spans="1:7" x14ac:dyDescent="0.2">
      <c r="A185" s="17"/>
      <c r="B185" s="9"/>
      <c r="C185" s="9"/>
      <c r="D185" s="10"/>
      <c r="E185" s="9"/>
      <c r="F185" s="9"/>
      <c r="G185" s="11"/>
    </row>
    <row r="186" spans="1:7" x14ac:dyDescent="0.2">
      <c r="A186" s="17"/>
      <c r="B186" s="9"/>
      <c r="C186" s="9"/>
      <c r="D186" s="10"/>
      <c r="E186" s="9"/>
      <c r="F186" s="9"/>
      <c r="G186" s="11"/>
    </row>
    <row r="187" spans="1:7" x14ac:dyDescent="0.2">
      <c r="A187" s="17"/>
      <c r="B187" s="9"/>
      <c r="C187" s="9"/>
      <c r="D187" s="10"/>
      <c r="E187" s="9"/>
      <c r="F187" s="9"/>
      <c r="G187" s="11"/>
    </row>
    <row r="188" spans="1:7" x14ac:dyDescent="0.2">
      <c r="A188" s="17"/>
      <c r="B188" s="9"/>
      <c r="C188" s="9"/>
      <c r="D188" s="10"/>
      <c r="E188" s="9"/>
      <c r="F188" s="9"/>
      <c r="G188" s="11"/>
    </row>
    <row r="189" spans="1:7" x14ac:dyDescent="0.2">
      <c r="A189" s="17"/>
      <c r="B189" s="9"/>
      <c r="C189" s="9"/>
      <c r="D189" s="10"/>
      <c r="E189" s="9"/>
      <c r="F189" s="9"/>
      <c r="G189" s="11"/>
    </row>
    <row r="190" spans="1:7" x14ac:dyDescent="0.2">
      <c r="A190" s="17"/>
      <c r="B190" s="9"/>
      <c r="C190" s="9"/>
      <c r="D190" s="10"/>
      <c r="E190" s="9"/>
      <c r="F190" s="9"/>
      <c r="G190" s="11"/>
    </row>
    <row r="191" spans="1:7" x14ac:dyDescent="0.2">
      <c r="A191" s="17"/>
      <c r="B191" s="9"/>
      <c r="C191" s="9"/>
      <c r="D191" s="10"/>
      <c r="E191" s="9"/>
      <c r="F191" s="9"/>
      <c r="G191" s="11"/>
    </row>
    <row r="192" spans="1:7" x14ac:dyDescent="0.2">
      <c r="A192" s="17"/>
      <c r="B192" s="9"/>
      <c r="C192" s="9"/>
      <c r="D192" s="10"/>
      <c r="E192" s="9"/>
      <c r="F192" s="9"/>
      <c r="G192" s="11"/>
    </row>
    <row r="193" spans="1:7" x14ac:dyDescent="0.2">
      <c r="A193" s="17"/>
      <c r="B193" s="9"/>
      <c r="C193" s="9"/>
      <c r="D193" s="10"/>
      <c r="E193" s="9"/>
      <c r="F193" s="9"/>
      <c r="G193" s="11"/>
    </row>
    <row r="194" spans="1:7" x14ac:dyDescent="0.2">
      <c r="A194" s="17"/>
      <c r="B194" s="9"/>
      <c r="C194" s="9"/>
      <c r="D194" s="10"/>
      <c r="E194" s="9"/>
      <c r="F194" s="9"/>
      <c r="G194" s="11"/>
    </row>
    <row r="195" spans="1:7" x14ac:dyDescent="0.2">
      <c r="A195" s="17"/>
      <c r="B195" s="9"/>
      <c r="C195" s="9"/>
      <c r="D195" s="10"/>
      <c r="E195" s="9"/>
      <c r="F195" s="9"/>
      <c r="G195" s="11"/>
    </row>
    <row r="196" spans="1:7" x14ac:dyDescent="0.2">
      <c r="A196" s="17"/>
      <c r="B196" s="9"/>
      <c r="C196" s="9"/>
      <c r="D196" s="10"/>
      <c r="E196" s="9"/>
      <c r="F196" s="9"/>
      <c r="G196" s="11"/>
    </row>
    <row r="197" spans="1:7" x14ac:dyDescent="0.2">
      <c r="A197" s="17"/>
      <c r="B197" s="9"/>
      <c r="C197" s="9"/>
      <c r="D197" s="10"/>
      <c r="E197" s="9"/>
      <c r="F197" s="9"/>
      <c r="G197" s="11"/>
    </row>
    <row r="198" spans="1:7" x14ac:dyDescent="0.2">
      <c r="A198" s="17"/>
      <c r="B198" s="9"/>
      <c r="C198" s="9"/>
      <c r="D198" s="10"/>
      <c r="E198" s="9"/>
      <c r="F198" s="9"/>
      <c r="G198" s="11"/>
    </row>
    <row r="199" spans="1:7" x14ac:dyDescent="0.2">
      <c r="A199" s="17"/>
      <c r="B199" s="9"/>
      <c r="C199" s="9"/>
      <c r="D199" s="10"/>
      <c r="E199" s="9"/>
      <c r="F199" s="9"/>
      <c r="G199" s="11"/>
    </row>
    <row r="200" spans="1:7" x14ac:dyDescent="0.2">
      <c r="A200" s="17"/>
      <c r="B200" s="9"/>
      <c r="C200" s="9"/>
      <c r="D200" s="10"/>
      <c r="E200" s="9"/>
      <c r="F200" s="9"/>
      <c r="G200" s="11"/>
    </row>
    <row r="201" spans="1:7" x14ac:dyDescent="0.2">
      <c r="A201" s="17"/>
      <c r="B201" s="9"/>
      <c r="C201" s="9"/>
      <c r="D201" s="10"/>
      <c r="E201" s="9"/>
      <c r="F201" s="9"/>
      <c r="G201" s="11"/>
    </row>
    <row r="202" spans="1:7" x14ac:dyDescent="0.2">
      <c r="A202" s="17"/>
      <c r="B202" s="9"/>
      <c r="C202" s="9"/>
      <c r="D202" s="10"/>
      <c r="E202" s="9"/>
      <c r="F202" s="9"/>
      <c r="G202" s="11"/>
    </row>
    <row r="203" spans="1:7" x14ac:dyDescent="0.2">
      <c r="A203" s="17"/>
      <c r="B203" s="9"/>
      <c r="C203" s="9"/>
      <c r="D203" s="10"/>
      <c r="E203" s="9"/>
      <c r="F203" s="9"/>
      <c r="G203" s="11"/>
    </row>
    <row r="204" spans="1:7" x14ac:dyDescent="0.2">
      <c r="A204" s="17"/>
      <c r="B204" s="9"/>
      <c r="C204" s="9"/>
      <c r="D204" s="10"/>
      <c r="E204" s="9"/>
      <c r="F204" s="9"/>
      <c r="G204" s="11"/>
    </row>
    <row r="205" spans="1:7" x14ac:dyDescent="0.2">
      <c r="A205" s="17"/>
      <c r="B205" s="9"/>
      <c r="C205" s="9"/>
      <c r="D205" s="10"/>
      <c r="E205" s="9"/>
      <c r="F205" s="9"/>
      <c r="G205" s="11"/>
    </row>
    <row r="206" spans="1:7" x14ac:dyDescent="0.2">
      <c r="A206" s="17"/>
      <c r="B206" s="9"/>
      <c r="C206" s="9"/>
      <c r="D206" s="10"/>
      <c r="E206" s="9"/>
      <c r="F206" s="9"/>
      <c r="G206" s="11"/>
    </row>
    <row r="207" spans="1:7" x14ac:dyDescent="0.2">
      <c r="A207" s="17"/>
      <c r="B207" s="9"/>
      <c r="C207" s="9"/>
      <c r="D207" s="10"/>
      <c r="E207" s="9"/>
      <c r="F207" s="9"/>
      <c r="G207" s="11"/>
    </row>
    <row r="208" spans="1:7" x14ac:dyDescent="0.2">
      <c r="A208" s="17"/>
      <c r="B208" s="9"/>
      <c r="C208" s="9"/>
      <c r="D208" s="10"/>
      <c r="E208" s="9"/>
      <c r="F208" s="9"/>
      <c r="G208" s="11"/>
    </row>
    <row r="209" spans="1:7" x14ac:dyDescent="0.2">
      <c r="A209" s="17"/>
      <c r="B209" s="9"/>
      <c r="C209" s="9"/>
      <c r="D209" s="10"/>
      <c r="E209" s="9"/>
      <c r="F209" s="9"/>
      <c r="G209" s="11"/>
    </row>
    <row r="210" spans="1:7" x14ac:dyDescent="0.2">
      <c r="A210" s="17"/>
      <c r="B210" s="9"/>
      <c r="C210" s="9"/>
      <c r="D210" s="10"/>
      <c r="E210" s="9"/>
      <c r="F210" s="9"/>
      <c r="G210" s="11"/>
    </row>
    <row r="211" spans="1:7" x14ac:dyDescent="0.2">
      <c r="A211" s="17"/>
      <c r="B211" s="9"/>
      <c r="C211" s="9"/>
      <c r="D211" s="10"/>
      <c r="E211" s="9"/>
      <c r="F211" s="9"/>
      <c r="G211" s="11"/>
    </row>
    <row r="214" spans="1:7" x14ac:dyDescent="0.2">
      <c r="A214" s="12">
        <f>COUNTA(A2:A211)</f>
        <v>0</v>
      </c>
      <c r="D214" s="52">
        <f>SUM(D2:D212)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60" zoomScaleNormal="100" workbookViewId="0">
      <selection sqref="A1:F1"/>
    </sheetView>
  </sheetViews>
  <sheetFormatPr defaultRowHeight="20.100000000000001" customHeight="1" x14ac:dyDescent="0.2"/>
  <cols>
    <col min="1" max="1" width="33" style="36" customWidth="1"/>
    <col min="2" max="2" width="22.85546875" style="37" customWidth="1"/>
    <col min="3" max="3" width="33" style="36" customWidth="1"/>
    <col min="4" max="4" width="18.140625" style="36" customWidth="1"/>
    <col min="5" max="5" width="22" style="41" customWidth="1"/>
    <col min="6" max="6" width="23.140625" style="33" bestFit="1" customWidth="1"/>
    <col min="7" max="7" width="24.5703125" style="53" customWidth="1"/>
  </cols>
  <sheetData>
    <row r="1" spans="1:7" ht="32.1" customHeight="1" x14ac:dyDescent="0.2">
      <c r="A1" s="106" t="s">
        <v>52</v>
      </c>
      <c r="B1" s="106"/>
      <c r="C1" s="106"/>
      <c r="D1" s="106"/>
      <c r="E1" s="106"/>
      <c r="F1" s="106"/>
    </row>
    <row r="2" spans="1:7" s="30" customFormat="1" ht="38.25" x14ac:dyDescent="0.2">
      <c r="A2" s="35" t="s">
        <v>48</v>
      </c>
      <c r="B2" s="38" t="s">
        <v>49</v>
      </c>
      <c r="C2" s="35" t="s">
        <v>50</v>
      </c>
      <c r="D2" s="35" t="s">
        <v>45</v>
      </c>
      <c r="E2" s="40" t="s">
        <v>60</v>
      </c>
      <c r="F2" s="32" t="s">
        <v>44</v>
      </c>
      <c r="G2" s="56" t="s">
        <v>64</v>
      </c>
    </row>
    <row r="3" spans="1:7" ht="20.100000000000001" customHeight="1" x14ac:dyDescent="0.2">
      <c r="A3" s="36">
        <f>'3. Laporan SPPA'!A2</f>
        <v>0</v>
      </c>
      <c r="B3" s="37">
        <f>VLOOKUP(A3,'3. Laporan SPPA'!A:D,4,0)</f>
        <v>0</v>
      </c>
      <c r="C3" s="36">
        <f>VLOOKUP(A3,'3. Laporan SPPA'!A:F,5,0)</f>
        <v>0</v>
      </c>
      <c r="D3" s="36">
        <f>VLOOKUP(A3,'3. Laporan SPPA'!A:F,6,0)</f>
        <v>0</v>
      </c>
      <c r="E3" s="41">
        <f>VLOOKUP(A3,'2.Laporan Baki Aset'!C:D,2,0)</f>
        <v>0</v>
      </c>
      <c r="F3" s="33" t="e">
        <f>VLOOKUP(A3,Table1[[#All],[ID Lama Aset]],1,0)</f>
        <v>#N/A</v>
      </c>
      <c r="G3" s="58">
        <f>IFERROR(F3,B3)</f>
        <v>0</v>
      </c>
    </row>
    <row r="4" spans="1:7" ht="20.100000000000001" customHeight="1" x14ac:dyDescent="0.2">
      <c r="A4" s="36">
        <f>'3. Laporan SPPA'!A3</f>
        <v>0</v>
      </c>
      <c r="B4" s="37">
        <f>VLOOKUP(A4,'3. Laporan SPPA'!A:D,4,0)</f>
        <v>0</v>
      </c>
      <c r="C4" s="36">
        <f>VLOOKUP(A4,'3. Laporan SPPA'!A:F,5,0)</f>
        <v>0</v>
      </c>
      <c r="D4" s="36">
        <f>VLOOKUP(A4,'3. Laporan SPPA'!A:F,6,0)</f>
        <v>0</v>
      </c>
      <c r="E4" s="41">
        <f>VLOOKUP(A4,'2.Laporan Baki Aset'!C:D,2,0)</f>
        <v>0</v>
      </c>
      <c r="F4" s="33">
        <f>VLOOKUP(A4,Table1[#All],5,0)</f>
        <v>0</v>
      </c>
      <c r="G4" s="58">
        <f t="shared" ref="G4:G67" si="0">IFERROR(F4,B4)</f>
        <v>0</v>
      </c>
    </row>
    <row r="5" spans="1:7" ht="20.100000000000001" customHeight="1" x14ac:dyDescent="0.2">
      <c r="A5" s="36">
        <f>'3. Laporan SPPA'!A4</f>
        <v>0</v>
      </c>
      <c r="B5" s="37">
        <f>VLOOKUP(A5,'3. Laporan SPPA'!A:D,4,0)</f>
        <v>0</v>
      </c>
      <c r="C5" s="36">
        <f>VLOOKUP(A5,'3. Laporan SPPA'!A:F,5,0)</f>
        <v>0</v>
      </c>
      <c r="D5" s="36">
        <f>VLOOKUP(A5,'3. Laporan SPPA'!A:F,6,0)</f>
        <v>0</v>
      </c>
      <c r="E5" s="41">
        <f>VLOOKUP(A5,'2.Laporan Baki Aset'!C:D,2,0)</f>
        <v>0</v>
      </c>
      <c r="F5" s="33" t="e">
        <f>VLOOKUP(A5,Table1[[#All],[ID Lama Aset]],1,0)</f>
        <v>#N/A</v>
      </c>
      <c r="G5" s="58">
        <f t="shared" si="0"/>
        <v>0</v>
      </c>
    </row>
    <row r="6" spans="1:7" ht="20.100000000000001" customHeight="1" x14ac:dyDescent="0.2">
      <c r="A6" s="36">
        <f>'3. Laporan SPPA'!A5</f>
        <v>0</v>
      </c>
      <c r="B6" s="37">
        <f>VLOOKUP(A6,'3. Laporan SPPA'!A:D,4,0)</f>
        <v>0</v>
      </c>
      <c r="C6" s="36">
        <f>VLOOKUP(A6,'3. Laporan SPPA'!A:F,5,0)</f>
        <v>0</v>
      </c>
      <c r="D6" s="36">
        <f>VLOOKUP(A6,'3. Laporan SPPA'!A:F,6,0)</f>
        <v>0</v>
      </c>
      <c r="E6" s="41">
        <f>VLOOKUP(A6,'2.Laporan Baki Aset'!C:D,2,0)</f>
        <v>0</v>
      </c>
      <c r="F6" s="33" t="e">
        <f>VLOOKUP(A6,Table1[[#All],[ID Lama Aset]],1,0)</f>
        <v>#N/A</v>
      </c>
      <c r="G6" s="58">
        <f t="shared" si="0"/>
        <v>0</v>
      </c>
    </row>
    <row r="7" spans="1:7" ht="20.100000000000001" customHeight="1" x14ac:dyDescent="0.2">
      <c r="A7" s="36">
        <f>'3. Laporan SPPA'!A6</f>
        <v>0</v>
      </c>
      <c r="B7" s="37">
        <f>VLOOKUP(A7,'3. Laporan SPPA'!A:D,4,0)</f>
        <v>0</v>
      </c>
      <c r="C7" s="36">
        <f>VLOOKUP(A7,'3. Laporan SPPA'!A:F,5,0)</f>
        <v>0</v>
      </c>
      <c r="D7" s="36">
        <f>VLOOKUP(A7,'3. Laporan SPPA'!A:F,6,0)</f>
        <v>0</v>
      </c>
      <c r="E7" s="41">
        <f>VLOOKUP(A7,'2.Laporan Baki Aset'!C:D,2,0)</f>
        <v>0</v>
      </c>
      <c r="F7" s="33" t="e">
        <f>VLOOKUP(A7,Table1[[#All],[ID Lama Aset]],1,0)</f>
        <v>#N/A</v>
      </c>
      <c r="G7" s="58">
        <f t="shared" si="0"/>
        <v>0</v>
      </c>
    </row>
    <row r="8" spans="1:7" ht="20.100000000000001" customHeight="1" x14ac:dyDescent="0.2">
      <c r="A8" s="36">
        <f>'3. Laporan SPPA'!A7</f>
        <v>0</v>
      </c>
      <c r="B8" s="37">
        <f>VLOOKUP(A8,'3. Laporan SPPA'!A:D,4,0)</f>
        <v>0</v>
      </c>
      <c r="C8" s="36">
        <f>VLOOKUP(A8,'3. Laporan SPPA'!A:F,5,0)</f>
        <v>0</v>
      </c>
      <c r="D8" s="36">
        <f>VLOOKUP(A8,'3. Laporan SPPA'!A:F,6,0)</f>
        <v>0</v>
      </c>
      <c r="E8" s="41">
        <f>VLOOKUP(A8,'2.Laporan Baki Aset'!C:D,2,0)</f>
        <v>0</v>
      </c>
      <c r="F8" s="33" t="e">
        <f>VLOOKUP(A8,Table1[[#All],[ID Lama Aset]],1,0)</f>
        <v>#N/A</v>
      </c>
      <c r="G8" s="58">
        <f t="shared" si="0"/>
        <v>0</v>
      </c>
    </row>
    <row r="9" spans="1:7" ht="20.100000000000001" customHeight="1" x14ac:dyDescent="0.2">
      <c r="A9" s="36">
        <f>'3. Laporan SPPA'!A8</f>
        <v>0</v>
      </c>
      <c r="B9" s="37">
        <f>VLOOKUP(A9,'3. Laporan SPPA'!A:D,4,0)</f>
        <v>0</v>
      </c>
      <c r="C9" s="36">
        <f>VLOOKUP(A9,'3. Laporan SPPA'!A:F,5,0)</f>
        <v>0</v>
      </c>
      <c r="D9" s="36">
        <f>VLOOKUP(A9,'3. Laporan SPPA'!A:F,6,0)</f>
        <v>0</v>
      </c>
      <c r="E9" s="41">
        <f>VLOOKUP(A9,'2.Laporan Baki Aset'!C:D,2,0)</f>
        <v>0</v>
      </c>
      <c r="F9" s="33" t="e">
        <f>VLOOKUP(A9,Table1[[#All],[ID Lama Aset]],1,0)</f>
        <v>#N/A</v>
      </c>
      <c r="G9" s="58">
        <f t="shared" si="0"/>
        <v>0</v>
      </c>
    </row>
    <row r="10" spans="1:7" ht="20.100000000000001" customHeight="1" x14ac:dyDescent="0.2">
      <c r="A10" s="36">
        <f>'3. Laporan SPPA'!A9</f>
        <v>0</v>
      </c>
      <c r="B10" s="37">
        <f>VLOOKUP(A10,'3. Laporan SPPA'!A:D,4,0)</f>
        <v>0</v>
      </c>
      <c r="C10" s="36">
        <f>VLOOKUP(A10,'3. Laporan SPPA'!A:F,5,0)</f>
        <v>0</v>
      </c>
      <c r="D10" s="36">
        <f>VLOOKUP(A10,'3. Laporan SPPA'!A:F,6,0)</f>
        <v>0</v>
      </c>
      <c r="E10" s="41">
        <f>VLOOKUP(A10,'2.Laporan Baki Aset'!C:D,2,0)</f>
        <v>0</v>
      </c>
      <c r="F10" s="33" t="e">
        <f>VLOOKUP(A10,Table1[[#All],[ID Lama Aset]],1,0)</f>
        <v>#N/A</v>
      </c>
      <c r="G10" s="58">
        <f t="shared" si="0"/>
        <v>0</v>
      </c>
    </row>
    <row r="11" spans="1:7" ht="20.100000000000001" customHeight="1" x14ac:dyDescent="0.2">
      <c r="A11" s="36">
        <f>'3. Laporan SPPA'!A10</f>
        <v>0</v>
      </c>
      <c r="B11" s="37">
        <f>VLOOKUP(A11,'3. Laporan SPPA'!A:D,4,0)</f>
        <v>0</v>
      </c>
      <c r="C11" s="36">
        <f>VLOOKUP(A11,'3. Laporan SPPA'!A:F,5,0)</f>
        <v>0</v>
      </c>
      <c r="D11" s="36">
        <f>VLOOKUP(A11,'3. Laporan SPPA'!A:F,6,0)</f>
        <v>0</v>
      </c>
      <c r="E11" s="41">
        <f>VLOOKUP(A11,'2.Laporan Baki Aset'!C:D,2,0)</f>
        <v>0</v>
      </c>
      <c r="F11" s="33" t="e">
        <f>VLOOKUP(A11,Table1[[#All],[ID Lama Aset]],1,0)</f>
        <v>#N/A</v>
      </c>
      <c r="G11" s="58">
        <f t="shared" si="0"/>
        <v>0</v>
      </c>
    </row>
    <row r="12" spans="1:7" ht="20.100000000000001" customHeight="1" x14ac:dyDescent="0.2">
      <c r="A12" s="36">
        <f>'3. Laporan SPPA'!A11</f>
        <v>0</v>
      </c>
      <c r="B12" s="37">
        <f>VLOOKUP(A12,'3. Laporan SPPA'!A:D,4,0)</f>
        <v>0</v>
      </c>
      <c r="C12" s="36">
        <f>VLOOKUP(A12,'3. Laporan SPPA'!A:F,5,0)</f>
        <v>0</v>
      </c>
      <c r="D12" s="36">
        <f>VLOOKUP(A12,'3. Laporan SPPA'!A:F,6,0)</f>
        <v>0</v>
      </c>
      <c r="E12" s="41">
        <f>VLOOKUP(A12,'2.Laporan Baki Aset'!C:D,2,0)</f>
        <v>0</v>
      </c>
      <c r="F12" s="33" t="e">
        <f>VLOOKUP(A12,Table1[[#All],[ID Lama Aset]],1,0)</f>
        <v>#N/A</v>
      </c>
      <c r="G12" s="58">
        <f t="shared" si="0"/>
        <v>0</v>
      </c>
    </row>
    <row r="13" spans="1:7" ht="20.100000000000001" customHeight="1" x14ac:dyDescent="0.2">
      <c r="A13" s="36">
        <f>'3. Laporan SPPA'!A12</f>
        <v>0</v>
      </c>
      <c r="B13" s="37">
        <f>VLOOKUP(A13,'3. Laporan SPPA'!A:D,4,0)</f>
        <v>0</v>
      </c>
      <c r="C13" s="36">
        <f>VLOOKUP(A13,'3. Laporan SPPA'!A:F,5,0)</f>
        <v>0</v>
      </c>
      <c r="D13" s="36">
        <f>VLOOKUP(A13,'3. Laporan SPPA'!A:F,6,0)</f>
        <v>0</v>
      </c>
      <c r="E13" s="41">
        <f>VLOOKUP(A13,'2.Laporan Baki Aset'!C:D,2,0)</f>
        <v>0</v>
      </c>
      <c r="F13" s="33" t="e">
        <f>VLOOKUP(A13,Table1[[#All],[ID Lama Aset]],1,0)</f>
        <v>#N/A</v>
      </c>
      <c r="G13" s="58">
        <f t="shared" si="0"/>
        <v>0</v>
      </c>
    </row>
    <row r="14" spans="1:7" ht="20.100000000000001" customHeight="1" x14ac:dyDescent="0.2">
      <c r="A14" s="36">
        <f>'3. Laporan SPPA'!A13</f>
        <v>0</v>
      </c>
      <c r="B14" s="37">
        <f>VLOOKUP(A14,'3. Laporan SPPA'!A:D,4,0)</f>
        <v>0</v>
      </c>
      <c r="C14" s="36">
        <f>VLOOKUP(A14,'3. Laporan SPPA'!A:F,5,0)</f>
        <v>0</v>
      </c>
      <c r="D14" s="36">
        <f>VLOOKUP(A14,'3. Laporan SPPA'!A:F,6,0)</f>
        <v>0</v>
      </c>
      <c r="E14" s="41">
        <f>VLOOKUP(A14,'2.Laporan Baki Aset'!C:D,2,0)</f>
        <v>0</v>
      </c>
      <c r="F14" s="33" t="e">
        <f>VLOOKUP(A14,Table1[[#All],[ID Lama Aset]],1,0)</f>
        <v>#N/A</v>
      </c>
      <c r="G14" s="58">
        <f t="shared" si="0"/>
        <v>0</v>
      </c>
    </row>
    <row r="15" spans="1:7" ht="20.100000000000001" customHeight="1" x14ac:dyDescent="0.2">
      <c r="A15" s="36">
        <f>'3. Laporan SPPA'!A14</f>
        <v>0</v>
      </c>
      <c r="B15" s="37">
        <f>VLOOKUP(A15,'3. Laporan SPPA'!A:D,4,0)</f>
        <v>0</v>
      </c>
      <c r="C15" s="36">
        <f>VLOOKUP(A15,'3. Laporan SPPA'!A:F,5,0)</f>
        <v>0</v>
      </c>
      <c r="D15" s="36">
        <f>VLOOKUP(A15,'3. Laporan SPPA'!A:F,6,0)</f>
        <v>0</v>
      </c>
      <c r="E15" s="41">
        <f>VLOOKUP(A15,'2.Laporan Baki Aset'!C:D,2,0)</f>
        <v>0</v>
      </c>
      <c r="F15" s="33" t="e">
        <f>VLOOKUP(A15,Table1[[#All],[ID Lama Aset]],1,0)</f>
        <v>#N/A</v>
      </c>
      <c r="G15" s="58">
        <f t="shared" si="0"/>
        <v>0</v>
      </c>
    </row>
    <row r="16" spans="1:7" ht="20.100000000000001" customHeight="1" x14ac:dyDescent="0.2">
      <c r="A16" s="36">
        <f>'3. Laporan SPPA'!A15</f>
        <v>0</v>
      </c>
      <c r="B16" s="37">
        <f>VLOOKUP(A16,'3. Laporan SPPA'!A:D,4,0)</f>
        <v>0</v>
      </c>
      <c r="C16" s="36">
        <f>VLOOKUP(A16,'3. Laporan SPPA'!A:F,5,0)</f>
        <v>0</v>
      </c>
      <c r="D16" s="36">
        <f>VLOOKUP(A16,'3. Laporan SPPA'!A:F,6,0)</f>
        <v>0</v>
      </c>
      <c r="E16" s="41">
        <f>VLOOKUP(A16,'2.Laporan Baki Aset'!C:D,2,0)</f>
        <v>0</v>
      </c>
      <c r="F16" s="33" t="e">
        <f>VLOOKUP(A16,Table1[[#All],[ID Lama Aset]],1,0)</f>
        <v>#N/A</v>
      </c>
      <c r="G16" s="58">
        <f t="shared" si="0"/>
        <v>0</v>
      </c>
    </row>
    <row r="17" spans="1:7" ht="20.100000000000001" customHeight="1" x14ac:dyDescent="0.2">
      <c r="A17" s="36">
        <f>'3. Laporan SPPA'!A16</f>
        <v>0</v>
      </c>
      <c r="B17" s="37">
        <f>VLOOKUP(A17,'3. Laporan SPPA'!A:D,4,0)</f>
        <v>0</v>
      </c>
      <c r="C17" s="36">
        <f>VLOOKUP(A17,'3. Laporan SPPA'!A:F,5,0)</f>
        <v>0</v>
      </c>
      <c r="D17" s="36">
        <f>VLOOKUP(A17,'3. Laporan SPPA'!A:F,6,0)</f>
        <v>0</v>
      </c>
      <c r="E17" s="41">
        <f>VLOOKUP(A17,'2.Laporan Baki Aset'!C:D,2,0)</f>
        <v>0</v>
      </c>
      <c r="F17" s="33" t="e">
        <f>VLOOKUP(A17,Table1[[#All],[ID Lama Aset]],1,0)</f>
        <v>#N/A</v>
      </c>
      <c r="G17" s="58">
        <f t="shared" si="0"/>
        <v>0</v>
      </c>
    </row>
    <row r="18" spans="1:7" ht="20.100000000000001" customHeight="1" x14ac:dyDescent="0.2">
      <c r="A18" s="36">
        <f>'3. Laporan SPPA'!A17</f>
        <v>0</v>
      </c>
      <c r="B18" s="37">
        <f>VLOOKUP(A18,'3. Laporan SPPA'!A:D,4,0)</f>
        <v>0</v>
      </c>
      <c r="C18" s="36">
        <f>VLOOKUP(A18,'3. Laporan SPPA'!A:F,5,0)</f>
        <v>0</v>
      </c>
      <c r="D18" s="36">
        <f>VLOOKUP(A18,'3. Laporan SPPA'!A:F,6,0)</f>
        <v>0</v>
      </c>
      <c r="E18" s="41">
        <f>VLOOKUP(A18,'2.Laporan Baki Aset'!C:D,2,0)</f>
        <v>0</v>
      </c>
      <c r="F18" s="33" t="e">
        <f>VLOOKUP(A18,Table1[[#All],[ID Lama Aset]],1,0)</f>
        <v>#N/A</v>
      </c>
      <c r="G18" s="58">
        <f t="shared" si="0"/>
        <v>0</v>
      </c>
    </row>
    <row r="19" spans="1:7" ht="20.100000000000001" customHeight="1" x14ac:dyDescent="0.2">
      <c r="A19" s="36">
        <f>'3. Laporan SPPA'!A18</f>
        <v>0</v>
      </c>
      <c r="B19" s="37">
        <f>VLOOKUP(A19,'3. Laporan SPPA'!A:D,4,0)</f>
        <v>0</v>
      </c>
      <c r="C19" s="36">
        <f>VLOOKUP(A19,'3. Laporan SPPA'!A:F,5,0)</f>
        <v>0</v>
      </c>
      <c r="D19" s="36">
        <f>VLOOKUP(A19,'3. Laporan SPPA'!A:F,6,0)</f>
        <v>0</v>
      </c>
      <c r="E19" s="41">
        <f>VLOOKUP(A19,'2.Laporan Baki Aset'!C:D,2,0)</f>
        <v>0</v>
      </c>
      <c r="F19" s="33" t="e">
        <f>VLOOKUP(A19,Table1[[#All],[ID Lama Aset]],1,0)</f>
        <v>#N/A</v>
      </c>
      <c r="G19" s="58">
        <f t="shared" si="0"/>
        <v>0</v>
      </c>
    </row>
    <row r="20" spans="1:7" ht="20.100000000000001" customHeight="1" x14ac:dyDescent="0.2">
      <c r="A20" s="36">
        <f>'3. Laporan SPPA'!A19</f>
        <v>0</v>
      </c>
      <c r="B20" s="37">
        <f>VLOOKUP(A20,'3. Laporan SPPA'!A:D,4,0)</f>
        <v>0</v>
      </c>
      <c r="C20" s="36">
        <f>VLOOKUP(A20,'3. Laporan SPPA'!A:F,5,0)</f>
        <v>0</v>
      </c>
      <c r="D20" s="36">
        <f>VLOOKUP(A20,'3. Laporan SPPA'!A:F,6,0)</f>
        <v>0</v>
      </c>
      <c r="E20" s="41">
        <f>VLOOKUP(A20,'2.Laporan Baki Aset'!C:D,2,0)</f>
        <v>0</v>
      </c>
      <c r="F20" s="33" t="e">
        <f>VLOOKUP(A20,Table1[[#All],[ID Lama Aset]],1,0)</f>
        <v>#N/A</v>
      </c>
      <c r="G20" s="58">
        <f t="shared" si="0"/>
        <v>0</v>
      </c>
    </row>
    <row r="21" spans="1:7" ht="20.100000000000001" customHeight="1" x14ac:dyDescent="0.2">
      <c r="A21" s="36">
        <f>'3. Laporan SPPA'!A20</f>
        <v>0</v>
      </c>
      <c r="B21" s="37">
        <f>VLOOKUP(A21,'3. Laporan SPPA'!A:D,4,0)</f>
        <v>0</v>
      </c>
      <c r="C21" s="36">
        <f>VLOOKUP(A21,'3. Laporan SPPA'!A:F,5,0)</f>
        <v>0</v>
      </c>
      <c r="D21" s="36">
        <f>VLOOKUP(A21,'3. Laporan SPPA'!A:F,6,0)</f>
        <v>0</v>
      </c>
      <c r="E21" s="41">
        <f>VLOOKUP(A21,'2.Laporan Baki Aset'!C:D,2,0)</f>
        <v>0</v>
      </c>
      <c r="F21" s="33" t="e">
        <f>VLOOKUP(A21,Table1[[#All],[ID Lama Aset]],1,0)</f>
        <v>#N/A</v>
      </c>
      <c r="G21" s="58">
        <f t="shared" si="0"/>
        <v>0</v>
      </c>
    </row>
    <row r="22" spans="1:7" ht="20.100000000000001" customHeight="1" x14ac:dyDescent="0.2">
      <c r="A22" s="36">
        <f>'3. Laporan SPPA'!A21</f>
        <v>0</v>
      </c>
      <c r="B22" s="37">
        <f>VLOOKUP(A22,'3. Laporan SPPA'!A:D,4,0)</f>
        <v>0</v>
      </c>
      <c r="C22" s="36">
        <f>VLOOKUP(A22,'3. Laporan SPPA'!A:F,5,0)</f>
        <v>0</v>
      </c>
      <c r="D22" s="36">
        <f>VLOOKUP(A22,'3. Laporan SPPA'!A:F,6,0)</f>
        <v>0</v>
      </c>
      <c r="E22" s="41">
        <f>VLOOKUP(A22,'2.Laporan Baki Aset'!C:D,2,0)</f>
        <v>0</v>
      </c>
      <c r="F22" s="33" t="e">
        <f>VLOOKUP(A22,Table1[[#All],[ID Lama Aset]],1,0)</f>
        <v>#N/A</v>
      </c>
      <c r="G22" s="58">
        <f t="shared" si="0"/>
        <v>0</v>
      </c>
    </row>
    <row r="23" spans="1:7" ht="20.100000000000001" customHeight="1" x14ac:dyDescent="0.2">
      <c r="A23" s="36">
        <f>'3. Laporan SPPA'!A22</f>
        <v>0</v>
      </c>
      <c r="B23" s="37">
        <f>VLOOKUP(A23,'3. Laporan SPPA'!A:D,4,0)</f>
        <v>0</v>
      </c>
      <c r="C23" s="36">
        <f>VLOOKUP(A23,'3. Laporan SPPA'!A:F,5,0)</f>
        <v>0</v>
      </c>
      <c r="D23" s="36">
        <f>VLOOKUP(A23,'3. Laporan SPPA'!A:F,6,0)</f>
        <v>0</v>
      </c>
      <c r="E23" s="41">
        <f>VLOOKUP(A23,'2.Laporan Baki Aset'!C:D,2,0)</f>
        <v>0</v>
      </c>
      <c r="F23" s="33" t="e">
        <f>VLOOKUP(A23,Table1[[#All],[ID Lama Aset]],1,0)</f>
        <v>#N/A</v>
      </c>
      <c r="G23" s="58">
        <f t="shared" si="0"/>
        <v>0</v>
      </c>
    </row>
    <row r="24" spans="1:7" ht="20.100000000000001" customHeight="1" x14ac:dyDescent="0.2">
      <c r="A24" s="36">
        <f>'3. Laporan SPPA'!A23</f>
        <v>0</v>
      </c>
      <c r="B24" s="37">
        <f>VLOOKUP(A24,'3. Laporan SPPA'!A:D,4,0)</f>
        <v>0</v>
      </c>
      <c r="C24" s="36">
        <f>VLOOKUP(A24,'3. Laporan SPPA'!A:F,5,0)</f>
        <v>0</v>
      </c>
      <c r="D24" s="36">
        <f>VLOOKUP(A24,'3. Laporan SPPA'!A:F,6,0)</f>
        <v>0</v>
      </c>
      <c r="E24" s="41">
        <f>VLOOKUP(A24,'2.Laporan Baki Aset'!C:D,2,0)</f>
        <v>0</v>
      </c>
      <c r="F24" s="33" t="e">
        <f>VLOOKUP(A24,Table1[[#All],[ID Lama Aset]],1,0)</f>
        <v>#N/A</v>
      </c>
      <c r="G24" s="58">
        <f t="shared" si="0"/>
        <v>0</v>
      </c>
    </row>
    <row r="25" spans="1:7" ht="20.100000000000001" customHeight="1" x14ac:dyDescent="0.2">
      <c r="A25" s="36">
        <f>'3. Laporan SPPA'!A24</f>
        <v>0</v>
      </c>
      <c r="B25" s="37">
        <f>VLOOKUP(A25,'3. Laporan SPPA'!A:D,4,0)</f>
        <v>0</v>
      </c>
      <c r="C25" s="36">
        <f>VLOOKUP(A25,'3. Laporan SPPA'!A:F,5,0)</f>
        <v>0</v>
      </c>
      <c r="D25" s="36">
        <f>VLOOKUP(A25,'3. Laporan SPPA'!A:F,6,0)</f>
        <v>0</v>
      </c>
      <c r="E25" s="41">
        <f>VLOOKUP(A25,'2.Laporan Baki Aset'!C:D,2,0)</f>
        <v>0</v>
      </c>
      <c r="F25" s="33" t="e">
        <f>VLOOKUP(A25,Table1[[#All],[ID Lama Aset]],1,0)</f>
        <v>#N/A</v>
      </c>
      <c r="G25" s="58">
        <f t="shared" si="0"/>
        <v>0</v>
      </c>
    </row>
    <row r="26" spans="1:7" ht="20.100000000000001" customHeight="1" x14ac:dyDescent="0.2">
      <c r="A26" s="36">
        <f>'3. Laporan SPPA'!A25</f>
        <v>0</v>
      </c>
      <c r="B26" s="37">
        <f>VLOOKUP(A26,'3. Laporan SPPA'!A:D,4,0)</f>
        <v>0</v>
      </c>
      <c r="C26" s="36">
        <f>VLOOKUP(A26,'3. Laporan SPPA'!A:F,5,0)</f>
        <v>0</v>
      </c>
      <c r="D26" s="36">
        <f>VLOOKUP(A26,'3. Laporan SPPA'!A:F,6,0)</f>
        <v>0</v>
      </c>
      <c r="E26" s="41">
        <f>VLOOKUP(A26,'2.Laporan Baki Aset'!C:D,2,0)</f>
        <v>0</v>
      </c>
      <c r="F26" s="33" t="e">
        <f>VLOOKUP(A26,Table1[[#All],[ID Lama Aset]],1,0)</f>
        <v>#N/A</v>
      </c>
      <c r="G26" s="58">
        <f t="shared" si="0"/>
        <v>0</v>
      </c>
    </row>
    <row r="27" spans="1:7" ht="20.100000000000001" customHeight="1" x14ac:dyDescent="0.2">
      <c r="A27" s="36">
        <f>'3. Laporan SPPA'!A26</f>
        <v>0</v>
      </c>
      <c r="B27" s="37">
        <f>VLOOKUP(A27,'3. Laporan SPPA'!A:D,4,0)</f>
        <v>0</v>
      </c>
      <c r="C27" s="36">
        <f>VLOOKUP(A27,'3. Laporan SPPA'!A:F,5,0)</f>
        <v>0</v>
      </c>
      <c r="D27" s="36">
        <f>VLOOKUP(A27,'3. Laporan SPPA'!A:F,6,0)</f>
        <v>0</v>
      </c>
      <c r="E27" s="41">
        <f>VLOOKUP(A27,'2.Laporan Baki Aset'!C:D,2,0)</f>
        <v>0</v>
      </c>
      <c r="F27" s="33" t="e">
        <f>VLOOKUP(A27,Table1[[#All],[ID Lama Aset]],1,0)</f>
        <v>#N/A</v>
      </c>
      <c r="G27" s="58">
        <f t="shared" si="0"/>
        <v>0</v>
      </c>
    </row>
    <row r="28" spans="1:7" ht="20.100000000000001" customHeight="1" x14ac:dyDescent="0.2">
      <c r="A28" s="36">
        <f>'3. Laporan SPPA'!A27</f>
        <v>0</v>
      </c>
      <c r="B28" s="37">
        <f>VLOOKUP(A28,'3. Laporan SPPA'!A:D,4,0)</f>
        <v>0</v>
      </c>
      <c r="C28" s="36">
        <f>VLOOKUP(A28,'3. Laporan SPPA'!A:F,5,0)</f>
        <v>0</v>
      </c>
      <c r="D28" s="36">
        <f>VLOOKUP(A28,'3. Laporan SPPA'!A:F,6,0)</f>
        <v>0</v>
      </c>
      <c r="E28" s="41">
        <f>VLOOKUP(A28,'2.Laporan Baki Aset'!C:D,2,0)</f>
        <v>0</v>
      </c>
      <c r="F28" s="33" t="e">
        <f>VLOOKUP(A28,Table1[[#All],[ID Lama Aset]],1,0)</f>
        <v>#N/A</v>
      </c>
      <c r="G28" s="58">
        <f t="shared" si="0"/>
        <v>0</v>
      </c>
    </row>
    <row r="29" spans="1:7" ht="20.100000000000001" customHeight="1" x14ac:dyDescent="0.2">
      <c r="A29" s="36">
        <f>'3. Laporan SPPA'!A28</f>
        <v>0</v>
      </c>
      <c r="B29" s="37">
        <f>VLOOKUP(A29,'3. Laporan SPPA'!A:D,4,0)</f>
        <v>0</v>
      </c>
      <c r="C29" s="36">
        <f>VLOOKUP(A29,'3. Laporan SPPA'!A:F,5,0)</f>
        <v>0</v>
      </c>
      <c r="D29" s="36">
        <f>VLOOKUP(A29,'3. Laporan SPPA'!A:F,6,0)</f>
        <v>0</v>
      </c>
      <c r="E29" s="41">
        <f>VLOOKUP(A29,'2.Laporan Baki Aset'!C:D,2,0)</f>
        <v>0</v>
      </c>
      <c r="F29" s="33" t="e">
        <f>VLOOKUP(A29,Table1[[#All],[ID Lama Aset]],1,0)</f>
        <v>#N/A</v>
      </c>
      <c r="G29" s="58">
        <f t="shared" si="0"/>
        <v>0</v>
      </c>
    </row>
    <row r="30" spans="1:7" ht="20.100000000000001" customHeight="1" x14ac:dyDescent="0.2">
      <c r="A30" s="36">
        <f>'3. Laporan SPPA'!A29</f>
        <v>0</v>
      </c>
      <c r="B30" s="37">
        <f>VLOOKUP(A30,'3. Laporan SPPA'!A:D,4,0)</f>
        <v>0</v>
      </c>
      <c r="C30" s="36">
        <f>VLOOKUP(A30,'3. Laporan SPPA'!A:F,5,0)</f>
        <v>0</v>
      </c>
      <c r="D30" s="36">
        <f>VLOOKUP(A30,'3. Laporan SPPA'!A:F,6,0)</f>
        <v>0</v>
      </c>
      <c r="E30" s="41">
        <f>VLOOKUP(A30,'2.Laporan Baki Aset'!C:D,2,0)</f>
        <v>0</v>
      </c>
      <c r="F30" s="33" t="e">
        <f>VLOOKUP(A30,Table1[[#All],[ID Lama Aset]],1,0)</f>
        <v>#N/A</v>
      </c>
      <c r="G30" s="58">
        <f t="shared" si="0"/>
        <v>0</v>
      </c>
    </row>
    <row r="31" spans="1:7" ht="20.100000000000001" customHeight="1" x14ac:dyDescent="0.2">
      <c r="A31" s="36">
        <f>'3. Laporan SPPA'!A30</f>
        <v>0</v>
      </c>
      <c r="B31" s="37">
        <f>VLOOKUP(A31,'3. Laporan SPPA'!A:D,4,0)</f>
        <v>0</v>
      </c>
      <c r="C31" s="36">
        <f>VLOOKUP(A31,'3. Laporan SPPA'!A:F,5,0)</f>
        <v>0</v>
      </c>
      <c r="D31" s="36">
        <f>VLOOKUP(A31,'3. Laporan SPPA'!A:F,6,0)</f>
        <v>0</v>
      </c>
      <c r="E31" s="41">
        <f>VLOOKUP(A31,'2.Laporan Baki Aset'!C:D,2,0)</f>
        <v>0</v>
      </c>
      <c r="F31" s="33" t="e">
        <f>VLOOKUP(A31,Table1[[#All],[ID Lama Aset]],1,0)</f>
        <v>#N/A</v>
      </c>
      <c r="G31" s="58">
        <f t="shared" si="0"/>
        <v>0</v>
      </c>
    </row>
    <row r="32" spans="1:7" ht="20.100000000000001" customHeight="1" x14ac:dyDescent="0.2">
      <c r="A32" s="36">
        <f>'3. Laporan SPPA'!A31</f>
        <v>0</v>
      </c>
      <c r="B32" s="37">
        <f>VLOOKUP(A32,'3. Laporan SPPA'!A:D,4,0)</f>
        <v>0</v>
      </c>
      <c r="C32" s="36">
        <f>VLOOKUP(A32,'3. Laporan SPPA'!A:F,5,0)</f>
        <v>0</v>
      </c>
      <c r="D32" s="36">
        <f>VLOOKUP(A32,'3. Laporan SPPA'!A:F,6,0)</f>
        <v>0</v>
      </c>
      <c r="E32" s="41">
        <f>VLOOKUP(A32,'2.Laporan Baki Aset'!C:D,2,0)</f>
        <v>0</v>
      </c>
      <c r="F32" s="33" t="e">
        <f>VLOOKUP(A32,Table1[[#All],[ID Lama Aset]],1,0)</f>
        <v>#N/A</v>
      </c>
      <c r="G32" s="58">
        <f t="shared" si="0"/>
        <v>0</v>
      </c>
    </row>
    <row r="33" spans="1:7" ht="20.100000000000001" customHeight="1" x14ac:dyDescent="0.2">
      <c r="A33" s="36">
        <f>'3. Laporan SPPA'!A32</f>
        <v>0</v>
      </c>
      <c r="B33" s="37">
        <f>VLOOKUP(A33,'3. Laporan SPPA'!A:D,4,0)</f>
        <v>0</v>
      </c>
      <c r="C33" s="36">
        <f>VLOOKUP(A33,'3. Laporan SPPA'!A:F,5,0)</f>
        <v>0</v>
      </c>
      <c r="D33" s="36">
        <f>VLOOKUP(A33,'3. Laporan SPPA'!A:F,6,0)</f>
        <v>0</v>
      </c>
      <c r="E33" s="41">
        <f>VLOOKUP(A33,'2.Laporan Baki Aset'!C:D,2,0)</f>
        <v>0</v>
      </c>
      <c r="F33" s="33" t="e">
        <f>VLOOKUP(A33,Table1[[#All],[ID Lama Aset]],1,0)</f>
        <v>#N/A</v>
      </c>
      <c r="G33" s="58">
        <f t="shared" si="0"/>
        <v>0</v>
      </c>
    </row>
    <row r="34" spans="1:7" ht="20.100000000000001" customHeight="1" x14ac:dyDescent="0.2">
      <c r="A34" s="36">
        <f>'3. Laporan SPPA'!A33</f>
        <v>0</v>
      </c>
      <c r="B34" s="37">
        <f>VLOOKUP(A34,'3. Laporan SPPA'!A:D,4,0)</f>
        <v>0</v>
      </c>
      <c r="C34" s="36">
        <f>VLOOKUP(A34,'3. Laporan SPPA'!A:F,5,0)</f>
        <v>0</v>
      </c>
      <c r="D34" s="36">
        <f>VLOOKUP(A34,'3. Laporan SPPA'!A:F,6,0)</f>
        <v>0</v>
      </c>
      <c r="E34" s="41">
        <f>VLOOKUP(A34,'2.Laporan Baki Aset'!C:D,2,0)</f>
        <v>0</v>
      </c>
      <c r="F34" s="33" t="e">
        <f>VLOOKUP(A34,Table1[[#All],[ID Lama Aset]],1,0)</f>
        <v>#N/A</v>
      </c>
      <c r="G34" s="58">
        <f t="shared" si="0"/>
        <v>0</v>
      </c>
    </row>
    <row r="35" spans="1:7" ht="20.100000000000001" customHeight="1" x14ac:dyDescent="0.2">
      <c r="A35" s="36">
        <f>'3. Laporan SPPA'!A34</f>
        <v>0</v>
      </c>
      <c r="B35" s="37">
        <f>VLOOKUP(A35,'3. Laporan SPPA'!A:D,4,0)</f>
        <v>0</v>
      </c>
      <c r="C35" s="36">
        <f>VLOOKUP(A35,'3. Laporan SPPA'!A:F,5,0)</f>
        <v>0</v>
      </c>
      <c r="D35" s="36">
        <f>VLOOKUP(A35,'3. Laporan SPPA'!A:F,6,0)</f>
        <v>0</v>
      </c>
      <c r="E35" s="41">
        <f>VLOOKUP(A35,'2.Laporan Baki Aset'!C:D,2,0)</f>
        <v>0</v>
      </c>
      <c r="F35" s="33" t="e">
        <f>VLOOKUP(A35,Table1[[#All],[ID Lama Aset]],1,0)</f>
        <v>#N/A</v>
      </c>
      <c r="G35" s="58">
        <f t="shared" si="0"/>
        <v>0</v>
      </c>
    </row>
    <row r="36" spans="1:7" ht="20.100000000000001" customHeight="1" x14ac:dyDescent="0.2">
      <c r="A36" s="36">
        <f>'3. Laporan SPPA'!A35</f>
        <v>0</v>
      </c>
      <c r="B36" s="37">
        <f>VLOOKUP(A36,'3. Laporan SPPA'!A:D,4,0)</f>
        <v>0</v>
      </c>
      <c r="C36" s="36">
        <f>VLOOKUP(A36,'3. Laporan SPPA'!A:F,5,0)</f>
        <v>0</v>
      </c>
      <c r="D36" s="36">
        <f>VLOOKUP(A36,'3. Laporan SPPA'!A:F,6,0)</f>
        <v>0</v>
      </c>
      <c r="E36" s="41">
        <f>VLOOKUP(A36,'2.Laporan Baki Aset'!C:D,2,0)</f>
        <v>0</v>
      </c>
      <c r="F36" s="33" t="e">
        <f>VLOOKUP(A36,Table1[[#All],[ID Lama Aset]],1,0)</f>
        <v>#N/A</v>
      </c>
      <c r="G36" s="58">
        <f t="shared" si="0"/>
        <v>0</v>
      </c>
    </row>
    <row r="37" spans="1:7" ht="20.100000000000001" customHeight="1" x14ac:dyDescent="0.2">
      <c r="A37" s="36">
        <f>'3. Laporan SPPA'!A36</f>
        <v>0</v>
      </c>
      <c r="B37" s="37">
        <f>VLOOKUP(A37,'3. Laporan SPPA'!A:D,4,0)</f>
        <v>0</v>
      </c>
      <c r="C37" s="36">
        <f>VLOOKUP(A37,'3. Laporan SPPA'!A:F,5,0)</f>
        <v>0</v>
      </c>
      <c r="D37" s="36">
        <f>VLOOKUP(A37,'3. Laporan SPPA'!A:F,6,0)</f>
        <v>0</v>
      </c>
      <c r="E37" s="41">
        <f>VLOOKUP(A37,'2.Laporan Baki Aset'!C:D,2,0)</f>
        <v>0</v>
      </c>
      <c r="F37" s="33" t="e">
        <f>VLOOKUP(A37,Table1[[#All],[ID Lama Aset]],1,0)</f>
        <v>#N/A</v>
      </c>
      <c r="G37" s="58">
        <f t="shared" si="0"/>
        <v>0</v>
      </c>
    </row>
    <row r="38" spans="1:7" ht="20.100000000000001" customHeight="1" x14ac:dyDescent="0.2">
      <c r="A38" s="36">
        <f>'3. Laporan SPPA'!A37</f>
        <v>0</v>
      </c>
      <c r="B38" s="37">
        <f>VLOOKUP(A38,'3. Laporan SPPA'!A:D,4,0)</f>
        <v>0</v>
      </c>
      <c r="C38" s="36">
        <f>VLOOKUP(A38,'3. Laporan SPPA'!A:F,5,0)</f>
        <v>0</v>
      </c>
      <c r="D38" s="36">
        <f>VLOOKUP(A38,'3. Laporan SPPA'!A:F,6,0)</f>
        <v>0</v>
      </c>
      <c r="E38" s="41">
        <f>VLOOKUP(A38,'2.Laporan Baki Aset'!C:D,2,0)</f>
        <v>0</v>
      </c>
      <c r="F38" s="33" t="e">
        <f>VLOOKUP(A38,Table1[[#All],[ID Lama Aset]],1,0)</f>
        <v>#N/A</v>
      </c>
      <c r="G38" s="58">
        <f t="shared" si="0"/>
        <v>0</v>
      </c>
    </row>
    <row r="39" spans="1:7" ht="20.100000000000001" customHeight="1" x14ac:dyDescent="0.2">
      <c r="A39" s="36">
        <f>'3. Laporan SPPA'!A38</f>
        <v>0</v>
      </c>
      <c r="B39" s="37">
        <f>VLOOKUP(A39,'3. Laporan SPPA'!A:D,4,0)</f>
        <v>0</v>
      </c>
      <c r="C39" s="36">
        <f>VLOOKUP(A39,'3. Laporan SPPA'!A:F,5,0)</f>
        <v>0</v>
      </c>
      <c r="D39" s="36">
        <f>VLOOKUP(A39,'3. Laporan SPPA'!A:F,6,0)</f>
        <v>0</v>
      </c>
      <c r="E39" s="41">
        <f>VLOOKUP(A39,'2.Laporan Baki Aset'!C:D,2,0)</f>
        <v>0</v>
      </c>
      <c r="F39" s="33" t="e">
        <f>VLOOKUP(A39,Table1[[#All],[ID Lama Aset]],1,0)</f>
        <v>#N/A</v>
      </c>
      <c r="G39" s="58">
        <f t="shared" si="0"/>
        <v>0</v>
      </c>
    </row>
    <row r="40" spans="1:7" ht="20.100000000000001" customHeight="1" x14ac:dyDescent="0.2">
      <c r="A40" s="36">
        <f>'3. Laporan SPPA'!A39</f>
        <v>0</v>
      </c>
      <c r="B40" s="37">
        <f>VLOOKUP(A40,'3. Laporan SPPA'!A:D,4,0)</f>
        <v>0</v>
      </c>
      <c r="C40" s="36">
        <f>VLOOKUP(A40,'3. Laporan SPPA'!A:F,5,0)</f>
        <v>0</v>
      </c>
      <c r="D40" s="36">
        <f>VLOOKUP(A40,'3. Laporan SPPA'!A:F,6,0)</f>
        <v>0</v>
      </c>
      <c r="E40" s="41">
        <f>VLOOKUP(A40,'2.Laporan Baki Aset'!C:D,2,0)</f>
        <v>0</v>
      </c>
      <c r="F40" s="33" t="e">
        <f>VLOOKUP(A40,Table1[[#All],[ID Lama Aset]],1,0)</f>
        <v>#N/A</v>
      </c>
      <c r="G40" s="58">
        <f t="shared" si="0"/>
        <v>0</v>
      </c>
    </row>
    <row r="41" spans="1:7" ht="20.100000000000001" customHeight="1" x14ac:dyDescent="0.2">
      <c r="A41" s="36">
        <f>'3. Laporan SPPA'!A40</f>
        <v>0</v>
      </c>
      <c r="B41" s="37">
        <f>VLOOKUP(A41,'3. Laporan SPPA'!A:D,4,0)</f>
        <v>0</v>
      </c>
      <c r="C41" s="36">
        <f>VLOOKUP(A41,'3. Laporan SPPA'!A:F,5,0)</f>
        <v>0</v>
      </c>
      <c r="D41" s="36">
        <f>VLOOKUP(A41,'3. Laporan SPPA'!A:F,6,0)</f>
        <v>0</v>
      </c>
      <c r="E41" s="41">
        <f>VLOOKUP(A41,'2.Laporan Baki Aset'!C:D,2,0)</f>
        <v>0</v>
      </c>
      <c r="F41" s="33" t="e">
        <f>VLOOKUP(A41,Table1[[#All],[ID Lama Aset]],1,0)</f>
        <v>#N/A</v>
      </c>
      <c r="G41" s="58">
        <f t="shared" si="0"/>
        <v>0</v>
      </c>
    </row>
    <row r="42" spans="1:7" ht="20.100000000000001" customHeight="1" x14ac:dyDescent="0.2">
      <c r="A42" s="36">
        <f>'3. Laporan SPPA'!A41</f>
        <v>0</v>
      </c>
      <c r="B42" s="37">
        <f>VLOOKUP(A42,'3. Laporan SPPA'!A:D,4,0)</f>
        <v>0</v>
      </c>
      <c r="C42" s="36">
        <f>VLOOKUP(A42,'3. Laporan SPPA'!A:F,5,0)</f>
        <v>0</v>
      </c>
      <c r="D42" s="36">
        <f>VLOOKUP(A42,'3. Laporan SPPA'!A:F,6,0)</f>
        <v>0</v>
      </c>
      <c r="E42" s="41">
        <f>VLOOKUP(A42,'2.Laporan Baki Aset'!C:D,2,0)</f>
        <v>0</v>
      </c>
      <c r="F42" s="33" t="e">
        <f>VLOOKUP(A42,Table1[[#All],[ID Lama Aset]],1,0)</f>
        <v>#N/A</v>
      </c>
      <c r="G42" s="58">
        <f t="shared" si="0"/>
        <v>0</v>
      </c>
    </row>
    <row r="43" spans="1:7" ht="20.100000000000001" customHeight="1" x14ac:dyDescent="0.2">
      <c r="A43" s="36">
        <f>'3. Laporan SPPA'!A42</f>
        <v>0</v>
      </c>
      <c r="B43" s="37">
        <f>VLOOKUP(A43,'3. Laporan SPPA'!A:D,4,0)</f>
        <v>0</v>
      </c>
      <c r="C43" s="36">
        <f>VLOOKUP(A43,'3. Laporan SPPA'!A:F,5,0)</f>
        <v>0</v>
      </c>
      <c r="D43" s="36">
        <f>VLOOKUP(A43,'3. Laporan SPPA'!A:F,6,0)</f>
        <v>0</v>
      </c>
      <c r="E43" s="41">
        <f>VLOOKUP(A43,'2.Laporan Baki Aset'!C:D,2,0)</f>
        <v>0</v>
      </c>
      <c r="F43" s="33" t="e">
        <f>VLOOKUP(A43,Table1[[#All],[ID Lama Aset]],1,0)</f>
        <v>#N/A</v>
      </c>
      <c r="G43" s="58">
        <f t="shared" si="0"/>
        <v>0</v>
      </c>
    </row>
    <row r="44" spans="1:7" ht="20.100000000000001" customHeight="1" x14ac:dyDescent="0.2">
      <c r="A44" s="36">
        <f>'3. Laporan SPPA'!A43</f>
        <v>0</v>
      </c>
      <c r="B44" s="37">
        <f>VLOOKUP(A44,'3. Laporan SPPA'!A:D,4,0)</f>
        <v>0</v>
      </c>
      <c r="C44" s="36">
        <f>VLOOKUP(A44,'3. Laporan SPPA'!A:F,5,0)</f>
        <v>0</v>
      </c>
      <c r="D44" s="36">
        <f>VLOOKUP(A44,'3. Laporan SPPA'!A:F,6,0)</f>
        <v>0</v>
      </c>
      <c r="E44" s="41">
        <f>VLOOKUP(A44,'2.Laporan Baki Aset'!C:D,2,0)</f>
        <v>0</v>
      </c>
      <c r="F44" s="33" t="e">
        <f>VLOOKUP(A44,Table1[[#All],[ID Lama Aset]],1,0)</f>
        <v>#N/A</v>
      </c>
      <c r="G44" s="58">
        <f t="shared" si="0"/>
        <v>0</v>
      </c>
    </row>
    <row r="45" spans="1:7" ht="20.100000000000001" customHeight="1" x14ac:dyDescent="0.2">
      <c r="A45" s="36">
        <f>'3. Laporan SPPA'!A44</f>
        <v>0</v>
      </c>
      <c r="B45" s="37">
        <f>VLOOKUP(A45,'3. Laporan SPPA'!A:D,4,0)</f>
        <v>0</v>
      </c>
      <c r="C45" s="36">
        <f>VLOOKUP(A45,'3. Laporan SPPA'!A:F,5,0)</f>
        <v>0</v>
      </c>
      <c r="D45" s="36">
        <f>VLOOKUP(A45,'3. Laporan SPPA'!A:F,6,0)</f>
        <v>0</v>
      </c>
      <c r="E45" s="41">
        <f>VLOOKUP(A45,'2.Laporan Baki Aset'!C:D,2,0)</f>
        <v>0</v>
      </c>
      <c r="F45" s="33" t="e">
        <f>VLOOKUP(A45,Table1[[#All],[ID Lama Aset]],1,0)</f>
        <v>#N/A</v>
      </c>
      <c r="G45" s="58">
        <f t="shared" si="0"/>
        <v>0</v>
      </c>
    </row>
    <row r="46" spans="1:7" ht="20.100000000000001" customHeight="1" x14ac:dyDescent="0.2">
      <c r="A46" s="36">
        <f>'3. Laporan SPPA'!A45</f>
        <v>0</v>
      </c>
      <c r="B46" s="37">
        <f>VLOOKUP(A46,'3. Laporan SPPA'!A:D,4,0)</f>
        <v>0</v>
      </c>
      <c r="C46" s="36">
        <f>VLOOKUP(A46,'3. Laporan SPPA'!A:F,5,0)</f>
        <v>0</v>
      </c>
      <c r="D46" s="36">
        <f>VLOOKUP(A46,'3. Laporan SPPA'!A:F,6,0)</f>
        <v>0</v>
      </c>
      <c r="E46" s="41">
        <f>VLOOKUP(A46,'2.Laporan Baki Aset'!C:D,2,0)</f>
        <v>0</v>
      </c>
      <c r="F46" s="33" t="e">
        <f>VLOOKUP(A46,Table1[[#All],[ID Lama Aset]],1,0)</f>
        <v>#N/A</v>
      </c>
      <c r="G46" s="58">
        <f t="shared" si="0"/>
        <v>0</v>
      </c>
    </row>
    <row r="47" spans="1:7" ht="20.100000000000001" customHeight="1" x14ac:dyDescent="0.2">
      <c r="A47" s="36">
        <f>'3. Laporan SPPA'!A46</f>
        <v>0</v>
      </c>
      <c r="B47" s="37">
        <f>VLOOKUP(A47,'3. Laporan SPPA'!A:D,4,0)</f>
        <v>0</v>
      </c>
      <c r="C47" s="36">
        <f>VLOOKUP(A47,'3. Laporan SPPA'!A:F,5,0)</f>
        <v>0</v>
      </c>
      <c r="D47" s="36">
        <f>VLOOKUP(A47,'3. Laporan SPPA'!A:F,6,0)</f>
        <v>0</v>
      </c>
      <c r="E47" s="41">
        <f>VLOOKUP(A47,'2.Laporan Baki Aset'!C:D,2,0)</f>
        <v>0</v>
      </c>
      <c r="F47" s="33" t="e">
        <f>VLOOKUP(A47,Table1[[#All],[ID Lama Aset]],1,0)</f>
        <v>#N/A</v>
      </c>
      <c r="G47" s="58">
        <f t="shared" si="0"/>
        <v>0</v>
      </c>
    </row>
    <row r="48" spans="1:7" ht="20.100000000000001" customHeight="1" x14ac:dyDescent="0.2">
      <c r="A48" s="36">
        <f>'3. Laporan SPPA'!A47</f>
        <v>0</v>
      </c>
      <c r="B48" s="37">
        <f>VLOOKUP(A48,'3. Laporan SPPA'!A:D,4,0)</f>
        <v>0</v>
      </c>
      <c r="C48" s="36">
        <f>VLOOKUP(A48,'3. Laporan SPPA'!A:F,5,0)</f>
        <v>0</v>
      </c>
      <c r="D48" s="36">
        <f>VLOOKUP(A48,'3. Laporan SPPA'!A:F,6,0)</f>
        <v>0</v>
      </c>
      <c r="E48" s="41">
        <f>VLOOKUP(A48,'2.Laporan Baki Aset'!C:D,2,0)</f>
        <v>0</v>
      </c>
      <c r="F48" s="33" t="e">
        <f>VLOOKUP(A48,Table1[[#All],[ID Lama Aset]],1,0)</f>
        <v>#N/A</v>
      </c>
      <c r="G48" s="58">
        <f t="shared" si="0"/>
        <v>0</v>
      </c>
    </row>
    <row r="49" spans="1:7" ht="20.100000000000001" customHeight="1" x14ac:dyDescent="0.2">
      <c r="A49" s="36">
        <f>'3. Laporan SPPA'!A48</f>
        <v>0</v>
      </c>
      <c r="B49" s="37">
        <f>VLOOKUP(A49,'3. Laporan SPPA'!A:D,4,0)</f>
        <v>0</v>
      </c>
      <c r="C49" s="36">
        <f>VLOOKUP(A49,'3. Laporan SPPA'!A:F,5,0)</f>
        <v>0</v>
      </c>
      <c r="D49" s="36">
        <f>VLOOKUP(A49,'3. Laporan SPPA'!A:F,6,0)</f>
        <v>0</v>
      </c>
      <c r="E49" s="41">
        <f>VLOOKUP(A49,'2.Laporan Baki Aset'!C:D,2,0)</f>
        <v>0</v>
      </c>
      <c r="F49" s="33" t="e">
        <f>VLOOKUP(A49,Table1[[#All],[ID Lama Aset]],1,0)</f>
        <v>#N/A</v>
      </c>
      <c r="G49" s="58">
        <f t="shared" si="0"/>
        <v>0</v>
      </c>
    </row>
    <row r="50" spans="1:7" ht="20.100000000000001" customHeight="1" x14ac:dyDescent="0.2">
      <c r="A50" s="36">
        <f>'3. Laporan SPPA'!A49</f>
        <v>0</v>
      </c>
      <c r="B50" s="37">
        <f>VLOOKUP(A50,'3. Laporan SPPA'!A:D,4,0)</f>
        <v>0</v>
      </c>
      <c r="C50" s="36">
        <f>VLOOKUP(A50,'3. Laporan SPPA'!A:F,5,0)</f>
        <v>0</v>
      </c>
      <c r="D50" s="36">
        <f>VLOOKUP(A50,'3. Laporan SPPA'!A:F,6,0)</f>
        <v>0</v>
      </c>
      <c r="E50" s="41">
        <f>VLOOKUP(A50,'2.Laporan Baki Aset'!C:D,2,0)</f>
        <v>0</v>
      </c>
      <c r="F50" s="33" t="e">
        <f>VLOOKUP(A50,Table1[[#All],[ID Lama Aset]],1,0)</f>
        <v>#N/A</v>
      </c>
      <c r="G50" s="58">
        <f t="shared" si="0"/>
        <v>0</v>
      </c>
    </row>
    <row r="51" spans="1:7" ht="20.100000000000001" customHeight="1" x14ac:dyDescent="0.2">
      <c r="A51" s="36">
        <f>'3. Laporan SPPA'!A50</f>
        <v>0</v>
      </c>
      <c r="B51" s="37">
        <f>VLOOKUP(A51,'3. Laporan SPPA'!A:D,4,0)</f>
        <v>0</v>
      </c>
      <c r="C51" s="36">
        <f>VLOOKUP(A51,'3. Laporan SPPA'!A:F,5,0)</f>
        <v>0</v>
      </c>
      <c r="D51" s="36">
        <f>VLOOKUP(A51,'3. Laporan SPPA'!A:F,6,0)</f>
        <v>0</v>
      </c>
      <c r="E51" s="41">
        <f>VLOOKUP(A51,'2.Laporan Baki Aset'!C:D,2,0)</f>
        <v>0</v>
      </c>
      <c r="F51" s="33" t="e">
        <f>VLOOKUP(A51,Table1[[#All],[ID Lama Aset]],1,0)</f>
        <v>#N/A</v>
      </c>
      <c r="G51" s="58">
        <f t="shared" si="0"/>
        <v>0</v>
      </c>
    </row>
    <row r="52" spans="1:7" ht="20.100000000000001" customHeight="1" x14ac:dyDescent="0.2">
      <c r="A52" s="36">
        <f>'3. Laporan SPPA'!A51</f>
        <v>0</v>
      </c>
      <c r="B52" s="37">
        <f>VLOOKUP(A52,'3. Laporan SPPA'!A:D,4,0)</f>
        <v>0</v>
      </c>
      <c r="C52" s="36">
        <f>VLOOKUP(A52,'3. Laporan SPPA'!A:F,5,0)</f>
        <v>0</v>
      </c>
      <c r="D52" s="36">
        <f>VLOOKUP(A52,'3. Laporan SPPA'!A:F,6,0)</f>
        <v>0</v>
      </c>
      <c r="E52" s="41">
        <f>VLOOKUP(A52,'2.Laporan Baki Aset'!C:D,2,0)</f>
        <v>0</v>
      </c>
      <c r="F52" s="33" t="e">
        <f>VLOOKUP(A52,Table1[[#All],[ID Lama Aset]],1,0)</f>
        <v>#N/A</v>
      </c>
      <c r="G52" s="58">
        <f t="shared" si="0"/>
        <v>0</v>
      </c>
    </row>
    <row r="53" spans="1:7" ht="20.100000000000001" customHeight="1" x14ac:dyDescent="0.2">
      <c r="A53" s="36">
        <f>'3. Laporan SPPA'!A52</f>
        <v>0</v>
      </c>
      <c r="B53" s="37">
        <f>VLOOKUP(A53,'3. Laporan SPPA'!A:D,4,0)</f>
        <v>0</v>
      </c>
      <c r="C53" s="36">
        <f>VLOOKUP(A53,'3. Laporan SPPA'!A:F,5,0)</f>
        <v>0</v>
      </c>
      <c r="D53" s="36">
        <f>VLOOKUP(A53,'3. Laporan SPPA'!A:F,6,0)</f>
        <v>0</v>
      </c>
      <c r="E53" s="41">
        <f>VLOOKUP(A53,'2.Laporan Baki Aset'!C:D,2,0)</f>
        <v>0</v>
      </c>
      <c r="F53" s="33" t="e">
        <f>VLOOKUP(A53,Table1[[#All],[ID Lama Aset]],1,0)</f>
        <v>#N/A</v>
      </c>
      <c r="G53" s="58">
        <f t="shared" si="0"/>
        <v>0</v>
      </c>
    </row>
    <row r="54" spans="1:7" ht="20.100000000000001" customHeight="1" x14ac:dyDescent="0.2">
      <c r="A54" s="36">
        <f>'3. Laporan SPPA'!A53</f>
        <v>0</v>
      </c>
      <c r="B54" s="37">
        <f>VLOOKUP(A54,'3. Laporan SPPA'!A:D,4,0)</f>
        <v>0</v>
      </c>
      <c r="C54" s="36">
        <f>VLOOKUP(A54,'3. Laporan SPPA'!A:F,5,0)</f>
        <v>0</v>
      </c>
      <c r="D54" s="36">
        <f>VLOOKUP(A54,'3. Laporan SPPA'!A:F,6,0)</f>
        <v>0</v>
      </c>
      <c r="E54" s="41">
        <f>VLOOKUP(A54,'2.Laporan Baki Aset'!C:D,2,0)</f>
        <v>0</v>
      </c>
      <c r="F54" s="33" t="e">
        <f>VLOOKUP(A54,Table1[[#All],[ID Lama Aset]],1,0)</f>
        <v>#N/A</v>
      </c>
      <c r="G54" s="58">
        <f t="shared" si="0"/>
        <v>0</v>
      </c>
    </row>
    <row r="55" spans="1:7" ht="20.100000000000001" customHeight="1" x14ac:dyDescent="0.2">
      <c r="A55" s="36">
        <f>'3. Laporan SPPA'!A54</f>
        <v>0</v>
      </c>
      <c r="B55" s="37">
        <f>VLOOKUP(A55,'3. Laporan SPPA'!A:D,4,0)</f>
        <v>0</v>
      </c>
      <c r="C55" s="36">
        <f>VLOOKUP(A55,'3. Laporan SPPA'!A:F,5,0)</f>
        <v>0</v>
      </c>
      <c r="D55" s="36">
        <f>VLOOKUP(A55,'3. Laporan SPPA'!A:F,6,0)</f>
        <v>0</v>
      </c>
      <c r="E55" s="41">
        <f>VLOOKUP(A55,'2.Laporan Baki Aset'!C:D,2,0)</f>
        <v>0</v>
      </c>
      <c r="F55" s="33" t="e">
        <f>VLOOKUP(A55,Table1[[#All],[ID Lama Aset]],1,0)</f>
        <v>#N/A</v>
      </c>
      <c r="G55" s="58">
        <f t="shared" si="0"/>
        <v>0</v>
      </c>
    </row>
    <row r="56" spans="1:7" ht="20.100000000000001" customHeight="1" x14ac:dyDescent="0.2">
      <c r="A56" s="36">
        <f>'3. Laporan SPPA'!A55</f>
        <v>0</v>
      </c>
      <c r="B56" s="37">
        <f>VLOOKUP(A56,'3. Laporan SPPA'!A:D,4,0)</f>
        <v>0</v>
      </c>
      <c r="C56" s="36">
        <f>VLOOKUP(A56,'3. Laporan SPPA'!A:F,5,0)</f>
        <v>0</v>
      </c>
      <c r="D56" s="36">
        <f>VLOOKUP(A56,'3. Laporan SPPA'!A:F,6,0)</f>
        <v>0</v>
      </c>
      <c r="E56" s="41">
        <f>VLOOKUP(A56,'2.Laporan Baki Aset'!C:D,2,0)</f>
        <v>0</v>
      </c>
      <c r="F56" s="33" t="e">
        <f>VLOOKUP(A56,Table1[[#All],[ID Lama Aset]],1,0)</f>
        <v>#N/A</v>
      </c>
      <c r="G56" s="58">
        <f t="shared" si="0"/>
        <v>0</v>
      </c>
    </row>
    <row r="57" spans="1:7" ht="20.100000000000001" customHeight="1" x14ac:dyDescent="0.2">
      <c r="A57" s="36">
        <f>'3. Laporan SPPA'!A56</f>
        <v>0</v>
      </c>
      <c r="B57" s="37">
        <f>VLOOKUP(A57,'3. Laporan SPPA'!A:D,4,0)</f>
        <v>0</v>
      </c>
      <c r="C57" s="36">
        <f>VLOOKUP(A57,'3. Laporan SPPA'!A:F,5,0)</f>
        <v>0</v>
      </c>
      <c r="D57" s="36">
        <f>VLOOKUP(A57,'3. Laporan SPPA'!A:F,6,0)</f>
        <v>0</v>
      </c>
      <c r="E57" s="41">
        <f>VLOOKUP(A57,'2.Laporan Baki Aset'!C:D,2,0)</f>
        <v>0</v>
      </c>
      <c r="F57" s="33" t="e">
        <f>VLOOKUP(A57,Table1[[#All],[ID Lama Aset]],1,0)</f>
        <v>#N/A</v>
      </c>
      <c r="G57" s="58">
        <f t="shared" si="0"/>
        <v>0</v>
      </c>
    </row>
    <row r="58" spans="1:7" ht="20.100000000000001" customHeight="1" x14ac:dyDescent="0.2">
      <c r="A58" s="36">
        <f>'3. Laporan SPPA'!A57</f>
        <v>0</v>
      </c>
      <c r="B58" s="37">
        <f>VLOOKUP(A58,'3. Laporan SPPA'!A:D,4,0)</f>
        <v>0</v>
      </c>
      <c r="C58" s="36">
        <f>VLOOKUP(A58,'3. Laporan SPPA'!A:F,5,0)</f>
        <v>0</v>
      </c>
      <c r="D58" s="36">
        <f>VLOOKUP(A58,'3. Laporan SPPA'!A:F,6,0)</f>
        <v>0</v>
      </c>
      <c r="E58" s="41">
        <f>VLOOKUP(A58,'2.Laporan Baki Aset'!C:D,2,0)</f>
        <v>0</v>
      </c>
      <c r="F58" s="33" t="e">
        <f>VLOOKUP(A58,Table1[[#All],[ID Lama Aset]],1,0)</f>
        <v>#N/A</v>
      </c>
      <c r="G58" s="58">
        <f t="shared" si="0"/>
        <v>0</v>
      </c>
    </row>
    <row r="59" spans="1:7" ht="20.100000000000001" customHeight="1" x14ac:dyDescent="0.2">
      <c r="A59" s="36">
        <f>'3. Laporan SPPA'!A58</f>
        <v>0</v>
      </c>
      <c r="B59" s="37">
        <f>VLOOKUP(A59,'3. Laporan SPPA'!A:D,4,0)</f>
        <v>0</v>
      </c>
      <c r="C59" s="36">
        <f>VLOOKUP(A59,'3. Laporan SPPA'!A:F,5,0)</f>
        <v>0</v>
      </c>
      <c r="D59" s="36">
        <f>VLOOKUP(A59,'3. Laporan SPPA'!A:F,6,0)</f>
        <v>0</v>
      </c>
      <c r="E59" s="41">
        <f>VLOOKUP(A59,'2.Laporan Baki Aset'!C:D,2,0)</f>
        <v>0</v>
      </c>
      <c r="F59" s="33" t="e">
        <f>VLOOKUP(A59,Table1[[#All],[ID Lama Aset]],1,0)</f>
        <v>#N/A</v>
      </c>
      <c r="G59" s="58">
        <f t="shared" si="0"/>
        <v>0</v>
      </c>
    </row>
    <row r="60" spans="1:7" ht="20.100000000000001" customHeight="1" x14ac:dyDescent="0.2">
      <c r="A60" s="36">
        <f>'3. Laporan SPPA'!A59</f>
        <v>0</v>
      </c>
      <c r="B60" s="37">
        <f>VLOOKUP(A60,'3. Laporan SPPA'!A:D,4,0)</f>
        <v>0</v>
      </c>
      <c r="C60" s="36">
        <f>VLOOKUP(A60,'3. Laporan SPPA'!A:F,5,0)</f>
        <v>0</v>
      </c>
      <c r="D60" s="36">
        <f>VLOOKUP(A60,'3. Laporan SPPA'!A:F,6,0)</f>
        <v>0</v>
      </c>
      <c r="E60" s="41">
        <f>VLOOKUP(A60,'2.Laporan Baki Aset'!C:D,2,0)</f>
        <v>0</v>
      </c>
      <c r="F60" s="33" t="e">
        <f>VLOOKUP(A60,Table1[[#All],[ID Lama Aset]],1,0)</f>
        <v>#N/A</v>
      </c>
      <c r="G60" s="58">
        <f t="shared" si="0"/>
        <v>0</v>
      </c>
    </row>
    <row r="61" spans="1:7" ht="20.100000000000001" customHeight="1" x14ac:dyDescent="0.2">
      <c r="A61" s="36">
        <f>'3. Laporan SPPA'!A60</f>
        <v>0</v>
      </c>
      <c r="B61" s="37">
        <f>VLOOKUP(A61,'3. Laporan SPPA'!A:D,4,0)</f>
        <v>0</v>
      </c>
      <c r="C61" s="36">
        <f>VLOOKUP(A61,'3. Laporan SPPA'!A:F,5,0)</f>
        <v>0</v>
      </c>
      <c r="D61" s="36">
        <f>VLOOKUP(A61,'3. Laporan SPPA'!A:F,6,0)</f>
        <v>0</v>
      </c>
      <c r="E61" s="41">
        <f>VLOOKUP(A61,'2.Laporan Baki Aset'!C:D,2,0)</f>
        <v>0</v>
      </c>
      <c r="F61" s="33" t="e">
        <f>VLOOKUP(A61,Table1[[#All],[ID Lama Aset]],1,0)</f>
        <v>#N/A</v>
      </c>
      <c r="G61" s="58">
        <f t="shared" si="0"/>
        <v>0</v>
      </c>
    </row>
    <row r="62" spans="1:7" ht="20.100000000000001" customHeight="1" x14ac:dyDescent="0.2">
      <c r="A62" s="36">
        <f>'3. Laporan SPPA'!A61</f>
        <v>0</v>
      </c>
      <c r="B62" s="37">
        <f>VLOOKUP(A62,'3. Laporan SPPA'!A:D,4,0)</f>
        <v>0</v>
      </c>
      <c r="C62" s="36">
        <f>VLOOKUP(A62,'3. Laporan SPPA'!A:F,5,0)</f>
        <v>0</v>
      </c>
      <c r="D62" s="36">
        <f>VLOOKUP(A62,'3. Laporan SPPA'!A:F,6,0)</f>
        <v>0</v>
      </c>
      <c r="E62" s="41">
        <f>VLOOKUP(A62,'2.Laporan Baki Aset'!C:D,2,0)</f>
        <v>0</v>
      </c>
      <c r="F62" s="33" t="e">
        <f>VLOOKUP(A62,Table1[[#All],[ID Lama Aset]],1,0)</f>
        <v>#N/A</v>
      </c>
      <c r="G62" s="58">
        <f t="shared" si="0"/>
        <v>0</v>
      </c>
    </row>
    <row r="63" spans="1:7" ht="20.100000000000001" customHeight="1" x14ac:dyDescent="0.2">
      <c r="A63" s="36">
        <f>'3. Laporan SPPA'!A62</f>
        <v>0</v>
      </c>
      <c r="B63" s="37">
        <f>VLOOKUP(A63,'3. Laporan SPPA'!A:D,4,0)</f>
        <v>0</v>
      </c>
      <c r="C63" s="36">
        <f>VLOOKUP(A63,'3. Laporan SPPA'!A:F,5,0)</f>
        <v>0</v>
      </c>
      <c r="D63" s="36">
        <f>VLOOKUP(A63,'3. Laporan SPPA'!A:F,6,0)</f>
        <v>0</v>
      </c>
      <c r="E63" s="41">
        <f>VLOOKUP(A63,'2.Laporan Baki Aset'!C:D,2,0)</f>
        <v>0</v>
      </c>
      <c r="F63" s="33" t="e">
        <f>VLOOKUP(A63,Table1[[#All],[ID Lama Aset]],1,0)</f>
        <v>#N/A</v>
      </c>
      <c r="G63" s="58">
        <f t="shared" si="0"/>
        <v>0</v>
      </c>
    </row>
    <row r="64" spans="1:7" ht="20.100000000000001" customHeight="1" x14ac:dyDescent="0.2">
      <c r="A64" s="36">
        <f>'3. Laporan SPPA'!A63</f>
        <v>0</v>
      </c>
      <c r="B64" s="37">
        <f>VLOOKUP(A64,'3. Laporan SPPA'!A:D,4,0)</f>
        <v>0</v>
      </c>
      <c r="C64" s="36">
        <f>VLOOKUP(A64,'3. Laporan SPPA'!A:F,5,0)</f>
        <v>0</v>
      </c>
      <c r="D64" s="36">
        <f>VLOOKUP(A64,'3. Laporan SPPA'!A:F,6,0)</f>
        <v>0</v>
      </c>
      <c r="E64" s="41">
        <f>VLOOKUP(A64,'2.Laporan Baki Aset'!C:D,2,0)</f>
        <v>0</v>
      </c>
      <c r="F64" s="33" t="e">
        <f>VLOOKUP(A64,Table1[[#All],[ID Lama Aset]],1,0)</f>
        <v>#N/A</v>
      </c>
      <c r="G64" s="58">
        <f t="shared" si="0"/>
        <v>0</v>
      </c>
    </row>
    <row r="65" spans="1:7" ht="20.100000000000001" customHeight="1" x14ac:dyDescent="0.2">
      <c r="A65" s="36">
        <f>'3. Laporan SPPA'!A64</f>
        <v>0</v>
      </c>
      <c r="B65" s="37">
        <f>VLOOKUP(A65,'3. Laporan SPPA'!A:D,4,0)</f>
        <v>0</v>
      </c>
      <c r="C65" s="36">
        <f>VLOOKUP(A65,'3. Laporan SPPA'!A:F,5,0)</f>
        <v>0</v>
      </c>
      <c r="D65" s="36">
        <f>VLOOKUP(A65,'3. Laporan SPPA'!A:F,6,0)</f>
        <v>0</v>
      </c>
      <c r="E65" s="41">
        <f>VLOOKUP(A65,'2.Laporan Baki Aset'!C:D,2,0)</f>
        <v>0</v>
      </c>
      <c r="F65" s="33" t="e">
        <f>VLOOKUP(A65,Table1[[#All],[ID Lama Aset]],1,0)</f>
        <v>#N/A</v>
      </c>
      <c r="G65" s="58">
        <f t="shared" si="0"/>
        <v>0</v>
      </c>
    </row>
    <row r="66" spans="1:7" ht="20.100000000000001" customHeight="1" x14ac:dyDescent="0.2">
      <c r="A66" s="36">
        <f>'3. Laporan SPPA'!A65</f>
        <v>0</v>
      </c>
      <c r="B66" s="37">
        <f>VLOOKUP(A66,'3. Laporan SPPA'!A:D,4,0)</f>
        <v>0</v>
      </c>
      <c r="C66" s="36">
        <f>VLOOKUP(A66,'3. Laporan SPPA'!A:F,5,0)</f>
        <v>0</v>
      </c>
      <c r="D66" s="36">
        <f>VLOOKUP(A66,'3. Laporan SPPA'!A:F,6,0)</f>
        <v>0</v>
      </c>
      <c r="E66" s="41">
        <f>VLOOKUP(A66,'2.Laporan Baki Aset'!C:D,2,0)</f>
        <v>0</v>
      </c>
      <c r="F66" s="33" t="e">
        <f>VLOOKUP(A66,Table1[[#All],[ID Lama Aset]],1,0)</f>
        <v>#N/A</v>
      </c>
      <c r="G66" s="58">
        <f t="shared" si="0"/>
        <v>0</v>
      </c>
    </row>
    <row r="67" spans="1:7" ht="20.100000000000001" customHeight="1" x14ac:dyDescent="0.2">
      <c r="A67" s="36">
        <f>'3. Laporan SPPA'!A66</f>
        <v>0</v>
      </c>
      <c r="B67" s="37">
        <f>VLOOKUP(A67,'3. Laporan SPPA'!A:D,4,0)</f>
        <v>0</v>
      </c>
      <c r="C67" s="36">
        <f>VLOOKUP(A67,'3. Laporan SPPA'!A:F,5,0)</f>
        <v>0</v>
      </c>
      <c r="D67" s="36">
        <f>VLOOKUP(A67,'3. Laporan SPPA'!A:F,6,0)</f>
        <v>0</v>
      </c>
      <c r="E67" s="41">
        <f>VLOOKUP(A67,'2.Laporan Baki Aset'!C:D,2,0)</f>
        <v>0</v>
      </c>
      <c r="F67" s="33" t="e">
        <f>VLOOKUP(A67,Table1[[#All],[ID Lama Aset]],1,0)</f>
        <v>#N/A</v>
      </c>
      <c r="G67" s="58">
        <f t="shared" si="0"/>
        <v>0</v>
      </c>
    </row>
    <row r="68" spans="1:7" ht="20.100000000000001" customHeight="1" x14ac:dyDescent="0.2">
      <c r="A68" s="36">
        <f>'3. Laporan SPPA'!A67</f>
        <v>0</v>
      </c>
      <c r="B68" s="37">
        <f>VLOOKUP(A68,'3. Laporan SPPA'!A:D,4,0)</f>
        <v>0</v>
      </c>
      <c r="C68" s="36">
        <f>VLOOKUP(A68,'3. Laporan SPPA'!A:F,5,0)</f>
        <v>0</v>
      </c>
      <c r="D68" s="36">
        <f>VLOOKUP(A68,'3. Laporan SPPA'!A:F,6,0)</f>
        <v>0</v>
      </c>
      <c r="E68" s="41">
        <f>VLOOKUP(A68,'2.Laporan Baki Aset'!C:D,2,0)</f>
        <v>0</v>
      </c>
      <c r="F68" s="33" t="e">
        <f>VLOOKUP(A68,Table1[[#All],[ID Lama Aset]],1,0)</f>
        <v>#N/A</v>
      </c>
      <c r="G68" s="58">
        <f t="shared" ref="G68:G131" si="1">IFERROR(F68,B68)</f>
        <v>0</v>
      </c>
    </row>
    <row r="69" spans="1:7" ht="20.100000000000001" customHeight="1" x14ac:dyDescent="0.2">
      <c r="A69" s="36">
        <f>'3. Laporan SPPA'!A68</f>
        <v>0</v>
      </c>
      <c r="B69" s="37">
        <f>VLOOKUP(A69,'3. Laporan SPPA'!A:D,4,0)</f>
        <v>0</v>
      </c>
      <c r="C69" s="36">
        <f>VLOOKUP(A69,'3. Laporan SPPA'!A:F,5,0)</f>
        <v>0</v>
      </c>
      <c r="D69" s="36">
        <f>VLOOKUP(A69,'3. Laporan SPPA'!A:F,6,0)</f>
        <v>0</v>
      </c>
      <c r="E69" s="41">
        <f>VLOOKUP(A69,'2.Laporan Baki Aset'!C:D,2,0)</f>
        <v>0</v>
      </c>
      <c r="F69" s="33" t="e">
        <f>VLOOKUP(A69,Table1[[#All],[ID Lama Aset]],1,0)</f>
        <v>#N/A</v>
      </c>
      <c r="G69" s="58">
        <f t="shared" si="1"/>
        <v>0</v>
      </c>
    </row>
    <row r="70" spans="1:7" ht="20.100000000000001" customHeight="1" x14ac:dyDescent="0.2">
      <c r="A70" s="36">
        <f>'3. Laporan SPPA'!A69</f>
        <v>0</v>
      </c>
      <c r="B70" s="37">
        <f>VLOOKUP(A70,'3. Laporan SPPA'!A:D,4,0)</f>
        <v>0</v>
      </c>
      <c r="C70" s="36">
        <f>VLOOKUP(A70,'3. Laporan SPPA'!A:F,5,0)</f>
        <v>0</v>
      </c>
      <c r="D70" s="36">
        <f>VLOOKUP(A70,'3. Laporan SPPA'!A:F,6,0)</f>
        <v>0</v>
      </c>
      <c r="E70" s="41">
        <f>VLOOKUP(A70,'2.Laporan Baki Aset'!C:D,2,0)</f>
        <v>0</v>
      </c>
      <c r="F70" s="33" t="e">
        <f>VLOOKUP(A70,Table1[[#All],[ID Lama Aset]],1,0)</f>
        <v>#N/A</v>
      </c>
      <c r="G70" s="58">
        <f t="shared" si="1"/>
        <v>0</v>
      </c>
    </row>
    <row r="71" spans="1:7" ht="20.100000000000001" customHeight="1" x14ac:dyDescent="0.2">
      <c r="A71" s="36">
        <f>'3. Laporan SPPA'!A70</f>
        <v>0</v>
      </c>
      <c r="B71" s="37">
        <f>VLOOKUP(A71,'3. Laporan SPPA'!A:D,4,0)</f>
        <v>0</v>
      </c>
      <c r="C71" s="36">
        <f>VLOOKUP(A71,'3. Laporan SPPA'!A:F,5,0)</f>
        <v>0</v>
      </c>
      <c r="D71" s="36">
        <f>VLOOKUP(A71,'3. Laporan SPPA'!A:F,6,0)</f>
        <v>0</v>
      </c>
      <c r="E71" s="41">
        <f>VLOOKUP(A71,'2.Laporan Baki Aset'!C:D,2,0)</f>
        <v>0</v>
      </c>
      <c r="F71" s="33" t="e">
        <f>VLOOKUP(A71,Table1[[#All],[ID Lama Aset]],1,0)</f>
        <v>#N/A</v>
      </c>
      <c r="G71" s="58">
        <f t="shared" si="1"/>
        <v>0</v>
      </c>
    </row>
    <row r="72" spans="1:7" ht="20.100000000000001" customHeight="1" x14ac:dyDescent="0.2">
      <c r="A72" s="36">
        <f>'3. Laporan SPPA'!A71</f>
        <v>0</v>
      </c>
      <c r="B72" s="37">
        <f>VLOOKUP(A72,'3. Laporan SPPA'!A:D,4,0)</f>
        <v>0</v>
      </c>
      <c r="C72" s="36">
        <f>VLOOKUP(A72,'3. Laporan SPPA'!A:F,5,0)</f>
        <v>0</v>
      </c>
      <c r="D72" s="36">
        <f>VLOOKUP(A72,'3. Laporan SPPA'!A:F,6,0)</f>
        <v>0</v>
      </c>
      <c r="E72" s="41">
        <f>VLOOKUP(A72,'2.Laporan Baki Aset'!C:D,2,0)</f>
        <v>0</v>
      </c>
      <c r="F72" s="33" t="e">
        <f>VLOOKUP(A72,Table1[[#All],[ID Lama Aset]],1,0)</f>
        <v>#N/A</v>
      </c>
      <c r="G72" s="58">
        <f t="shared" si="1"/>
        <v>0</v>
      </c>
    </row>
    <row r="73" spans="1:7" ht="20.100000000000001" customHeight="1" x14ac:dyDescent="0.2">
      <c r="A73" s="36">
        <f>'3. Laporan SPPA'!A72</f>
        <v>0</v>
      </c>
      <c r="B73" s="37">
        <f>VLOOKUP(A73,'3. Laporan SPPA'!A:D,4,0)</f>
        <v>0</v>
      </c>
      <c r="C73" s="36">
        <f>VLOOKUP(A73,'3. Laporan SPPA'!A:F,5,0)</f>
        <v>0</v>
      </c>
      <c r="D73" s="36">
        <f>VLOOKUP(A73,'3. Laporan SPPA'!A:F,6,0)</f>
        <v>0</v>
      </c>
      <c r="E73" s="41">
        <f>VLOOKUP(A73,'2.Laporan Baki Aset'!C:D,2,0)</f>
        <v>0</v>
      </c>
      <c r="F73" s="33" t="e">
        <f>VLOOKUP(A73,Table1[[#All],[ID Lama Aset]],1,0)</f>
        <v>#N/A</v>
      </c>
      <c r="G73" s="58">
        <f t="shared" si="1"/>
        <v>0</v>
      </c>
    </row>
    <row r="74" spans="1:7" ht="20.100000000000001" customHeight="1" x14ac:dyDescent="0.2">
      <c r="A74" s="36">
        <f>'3. Laporan SPPA'!A73</f>
        <v>0</v>
      </c>
      <c r="B74" s="37">
        <f>VLOOKUP(A74,'3. Laporan SPPA'!A:D,4,0)</f>
        <v>0</v>
      </c>
      <c r="C74" s="36">
        <f>VLOOKUP(A74,'3. Laporan SPPA'!A:F,5,0)</f>
        <v>0</v>
      </c>
      <c r="D74" s="36">
        <f>VLOOKUP(A74,'3. Laporan SPPA'!A:F,6,0)</f>
        <v>0</v>
      </c>
      <c r="E74" s="41">
        <f>VLOOKUP(A74,'2.Laporan Baki Aset'!C:D,2,0)</f>
        <v>0</v>
      </c>
      <c r="F74" s="33" t="e">
        <f>VLOOKUP(A74,Table1[[#All],[ID Lama Aset]],1,0)</f>
        <v>#N/A</v>
      </c>
      <c r="G74" s="58">
        <f t="shared" si="1"/>
        <v>0</v>
      </c>
    </row>
    <row r="75" spans="1:7" ht="20.100000000000001" customHeight="1" x14ac:dyDescent="0.2">
      <c r="A75" s="36">
        <f>'3. Laporan SPPA'!A74</f>
        <v>0</v>
      </c>
      <c r="B75" s="37">
        <f>VLOOKUP(A75,'3. Laporan SPPA'!A:D,4,0)</f>
        <v>0</v>
      </c>
      <c r="C75" s="36">
        <f>VLOOKUP(A75,'3. Laporan SPPA'!A:F,5,0)</f>
        <v>0</v>
      </c>
      <c r="D75" s="36">
        <f>VLOOKUP(A75,'3. Laporan SPPA'!A:F,6,0)</f>
        <v>0</v>
      </c>
      <c r="E75" s="41">
        <f>VLOOKUP(A75,'2.Laporan Baki Aset'!C:D,2,0)</f>
        <v>0</v>
      </c>
      <c r="F75" s="33" t="e">
        <f>VLOOKUP(A75,Table1[[#All],[ID Lama Aset]],1,0)</f>
        <v>#N/A</v>
      </c>
      <c r="G75" s="58">
        <f t="shared" si="1"/>
        <v>0</v>
      </c>
    </row>
    <row r="76" spans="1:7" ht="20.100000000000001" customHeight="1" x14ac:dyDescent="0.2">
      <c r="A76" s="36">
        <f>'3. Laporan SPPA'!A75</f>
        <v>0</v>
      </c>
      <c r="B76" s="37">
        <f>VLOOKUP(A76,'3. Laporan SPPA'!A:D,4,0)</f>
        <v>0</v>
      </c>
      <c r="C76" s="36">
        <f>VLOOKUP(A76,'3. Laporan SPPA'!A:F,5,0)</f>
        <v>0</v>
      </c>
      <c r="D76" s="36">
        <f>VLOOKUP(A76,'3. Laporan SPPA'!A:F,6,0)</f>
        <v>0</v>
      </c>
      <c r="E76" s="41">
        <f>VLOOKUP(A76,'2.Laporan Baki Aset'!C:D,2,0)</f>
        <v>0</v>
      </c>
      <c r="F76" s="33" t="e">
        <f>VLOOKUP(A76,Table1[[#All],[ID Lama Aset]],1,0)</f>
        <v>#N/A</v>
      </c>
      <c r="G76" s="58">
        <f t="shared" si="1"/>
        <v>0</v>
      </c>
    </row>
    <row r="77" spans="1:7" ht="20.100000000000001" customHeight="1" x14ac:dyDescent="0.2">
      <c r="A77" s="36">
        <f>'3. Laporan SPPA'!A76</f>
        <v>0</v>
      </c>
      <c r="B77" s="37">
        <f>VLOOKUP(A77,'3. Laporan SPPA'!A:D,4,0)</f>
        <v>0</v>
      </c>
      <c r="C77" s="36">
        <f>VLOOKUP(A77,'3. Laporan SPPA'!A:F,5,0)</f>
        <v>0</v>
      </c>
      <c r="D77" s="36">
        <f>VLOOKUP(A77,'3. Laporan SPPA'!A:F,6,0)</f>
        <v>0</v>
      </c>
      <c r="E77" s="41">
        <f>VLOOKUP(A77,'2.Laporan Baki Aset'!C:D,2,0)</f>
        <v>0</v>
      </c>
      <c r="F77" s="33" t="e">
        <f>VLOOKUP(A77,Table1[[#All],[ID Lama Aset]],1,0)</f>
        <v>#N/A</v>
      </c>
      <c r="G77" s="58">
        <f t="shared" si="1"/>
        <v>0</v>
      </c>
    </row>
    <row r="78" spans="1:7" ht="20.100000000000001" customHeight="1" x14ac:dyDescent="0.2">
      <c r="A78" s="36">
        <f>'3. Laporan SPPA'!A77</f>
        <v>0</v>
      </c>
      <c r="B78" s="37">
        <f>VLOOKUP(A78,'3. Laporan SPPA'!A:D,4,0)</f>
        <v>0</v>
      </c>
      <c r="C78" s="36">
        <f>VLOOKUP(A78,'3. Laporan SPPA'!A:F,5,0)</f>
        <v>0</v>
      </c>
      <c r="D78" s="36">
        <f>VLOOKUP(A78,'3. Laporan SPPA'!A:F,6,0)</f>
        <v>0</v>
      </c>
      <c r="E78" s="41">
        <f>VLOOKUP(A78,'2.Laporan Baki Aset'!C:D,2,0)</f>
        <v>0</v>
      </c>
      <c r="F78" s="33" t="e">
        <f>VLOOKUP(A78,Table1[[#All],[ID Lama Aset]],1,0)</f>
        <v>#N/A</v>
      </c>
      <c r="G78" s="58">
        <f t="shared" si="1"/>
        <v>0</v>
      </c>
    </row>
    <row r="79" spans="1:7" ht="20.100000000000001" customHeight="1" x14ac:dyDescent="0.2">
      <c r="A79" s="36">
        <f>'3. Laporan SPPA'!A78</f>
        <v>0</v>
      </c>
      <c r="B79" s="37">
        <f>VLOOKUP(A79,'3. Laporan SPPA'!A:D,4,0)</f>
        <v>0</v>
      </c>
      <c r="C79" s="36">
        <f>VLOOKUP(A79,'3. Laporan SPPA'!A:F,5,0)</f>
        <v>0</v>
      </c>
      <c r="D79" s="36">
        <f>VLOOKUP(A79,'3. Laporan SPPA'!A:F,6,0)</f>
        <v>0</v>
      </c>
      <c r="E79" s="41">
        <f>VLOOKUP(A79,'2.Laporan Baki Aset'!C:D,2,0)</f>
        <v>0</v>
      </c>
      <c r="F79" s="33" t="e">
        <f>VLOOKUP(A79,Table1[[#All],[ID Lama Aset]],1,0)</f>
        <v>#N/A</v>
      </c>
      <c r="G79" s="58">
        <f t="shared" si="1"/>
        <v>0</v>
      </c>
    </row>
    <row r="80" spans="1:7" ht="20.100000000000001" customHeight="1" x14ac:dyDescent="0.2">
      <c r="A80" s="36">
        <f>'3. Laporan SPPA'!A79</f>
        <v>0</v>
      </c>
      <c r="B80" s="37">
        <f>VLOOKUP(A80,'3. Laporan SPPA'!A:D,4,0)</f>
        <v>0</v>
      </c>
      <c r="C80" s="36">
        <f>VLOOKUP(A80,'3. Laporan SPPA'!A:F,5,0)</f>
        <v>0</v>
      </c>
      <c r="D80" s="36">
        <f>VLOOKUP(A80,'3. Laporan SPPA'!A:F,6,0)</f>
        <v>0</v>
      </c>
      <c r="E80" s="41">
        <f>VLOOKUP(A80,'2.Laporan Baki Aset'!C:D,2,0)</f>
        <v>0</v>
      </c>
      <c r="F80" s="33" t="e">
        <f>VLOOKUP(A80,Table1[[#All],[ID Lama Aset]],1,0)</f>
        <v>#N/A</v>
      </c>
      <c r="G80" s="58">
        <f t="shared" si="1"/>
        <v>0</v>
      </c>
    </row>
    <row r="81" spans="1:7" ht="20.100000000000001" customHeight="1" x14ac:dyDescent="0.2">
      <c r="A81" s="36">
        <f>'3. Laporan SPPA'!A80</f>
        <v>0</v>
      </c>
      <c r="B81" s="37">
        <f>VLOOKUP(A81,'3. Laporan SPPA'!A:D,4,0)</f>
        <v>0</v>
      </c>
      <c r="C81" s="36">
        <f>VLOOKUP(A81,'3. Laporan SPPA'!A:F,5,0)</f>
        <v>0</v>
      </c>
      <c r="D81" s="36">
        <f>VLOOKUP(A81,'3. Laporan SPPA'!A:F,6,0)</f>
        <v>0</v>
      </c>
      <c r="E81" s="41">
        <f>VLOOKUP(A81,'2.Laporan Baki Aset'!C:D,2,0)</f>
        <v>0</v>
      </c>
      <c r="F81" s="33" t="e">
        <f>VLOOKUP(A81,Table1[[#All],[ID Lama Aset]],1,0)</f>
        <v>#N/A</v>
      </c>
      <c r="G81" s="58">
        <f t="shared" si="1"/>
        <v>0</v>
      </c>
    </row>
    <row r="82" spans="1:7" ht="20.100000000000001" customHeight="1" x14ac:dyDescent="0.2">
      <c r="A82" s="36">
        <f>'3. Laporan SPPA'!A81</f>
        <v>0</v>
      </c>
      <c r="B82" s="37">
        <f>VLOOKUP(A82,'3. Laporan SPPA'!A:D,4,0)</f>
        <v>0</v>
      </c>
      <c r="C82" s="36">
        <f>VLOOKUP(A82,'3. Laporan SPPA'!A:F,5,0)</f>
        <v>0</v>
      </c>
      <c r="D82" s="36">
        <f>VLOOKUP(A82,'3. Laporan SPPA'!A:F,6,0)</f>
        <v>0</v>
      </c>
      <c r="E82" s="41">
        <f>VLOOKUP(A82,'2.Laporan Baki Aset'!C:D,2,0)</f>
        <v>0</v>
      </c>
      <c r="F82" s="33" t="e">
        <f>VLOOKUP(A82,Table1[[#All],[ID Lama Aset]],1,0)</f>
        <v>#N/A</v>
      </c>
      <c r="G82" s="58">
        <f t="shared" si="1"/>
        <v>0</v>
      </c>
    </row>
    <row r="83" spans="1:7" ht="20.100000000000001" customHeight="1" x14ac:dyDescent="0.2">
      <c r="A83" s="36">
        <f>'3. Laporan SPPA'!A82</f>
        <v>0</v>
      </c>
      <c r="B83" s="37">
        <f>VLOOKUP(A83,'3. Laporan SPPA'!A:D,4,0)</f>
        <v>0</v>
      </c>
      <c r="C83" s="36">
        <f>VLOOKUP(A83,'3. Laporan SPPA'!A:F,5,0)</f>
        <v>0</v>
      </c>
      <c r="D83" s="36">
        <f>VLOOKUP(A83,'3. Laporan SPPA'!A:F,6,0)</f>
        <v>0</v>
      </c>
      <c r="E83" s="41">
        <f>VLOOKUP(A83,'2.Laporan Baki Aset'!C:D,2,0)</f>
        <v>0</v>
      </c>
      <c r="F83" s="33" t="e">
        <f>VLOOKUP(A83,Table1[[#All],[ID Lama Aset]],1,0)</f>
        <v>#N/A</v>
      </c>
      <c r="G83" s="58">
        <f t="shared" si="1"/>
        <v>0</v>
      </c>
    </row>
    <row r="84" spans="1:7" ht="20.100000000000001" customHeight="1" x14ac:dyDescent="0.2">
      <c r="A84" s="36">
        <f>'3. Laporan SPPA'!A83</f>
        <v>0</v>
      </c>
      <c r="B84" s="37">
        <f>VLOOKUP(A84,'3. Laporan SPPA'!A:D,4,0)</f>
        <v>0</v>
      </c>
      <c r="C84" s="36">
        <f>VLOOKUP(A84,'3. Laporan SPPA'!A:F,5,0)</f>
        <v>0</v>
      </c>
      <c r="D84" s="36">
        <f>VLOOKUP(A84,'3. Laporan SPPA'!A:F,6,0)</f>
        <v>0</v>
      </c>
      <c r="E84" s="41">
        <f>VLOOKUP(A84,'2.Laporan Baki Aset'!C:D,2,0)</f>
        <v>0</v>
      </c>
      <c r="F84" s="33" t="e">
        <f>VLOOKUP(A84,Table1[[#All],[ID Lama Aset]],1,0)</f>
        <v>#N/A</v>
      </c>
      <c r="G84" s="58">
        <f t="shared" si="1"/>
        <v>0</v>
      </c>
    </row>
    <row r="85" spans="1:7" ht="20.100000000000001" customHeight="1" x14ac:dyDescent="0.2">
      <c r="A85" s="36">
        <f>'3. Laporan SPPA'!A84</f>
        <v>0</v>
      </c>
      <c r="B85" s="37">
        <f>VLOOKUP(A85,'3. Laporan SPPA'!A:D,4,0)</f>
        <v>0</v>
      </c>
      <c r="C85" s="36">
        <f>VLOOKUP(A85,'3. Laporan SPPA'!A:F,5,0)</f>
        <v>0</v>
      </c>
      <c r="D85" s="36">
        <f>VLOOKUP(A85,'3. Laporan SPPA'!A:F,6,0)</f>
        <v>0</v>
      </c>
      <c r="E85" s="41">
        <f>VLOOKUP(A85,'2.Laporan Baki Aset'!C:D,2,0)</f>
        <v>0</v>
      </c>
      <c r="F85" s="33" t="e">
        <f>VLOOKUP(A85,Table1[[#All],[ID Lama Aset]],1,0)</f>
        <v>#N/A</v>
      </c>
      <c r="G85" s="58">
        <f t="shared" si="1"/>
        <v>0</v>
      </c>
    </row>
    <row r="86" spans="1:7" ht="20.100000000000001" customHeight="1" x14ac:dyDescent="0.2">
      <c r="A86" s="36">
        <f>'3. Laporan SPPA'!A85</f>
        <v>0</v>
      </c>
      <c r="B86" s="37">
        <f>VLOOKUP(A86,'3. Laporan SPPA'!A:D,4,0)</f>
        <v>0</v>
      </c>
      <c r="C86" s="36">
        <f>VLOOKUP(A86,'3. Laporan SPPA'!A:F,5,0)</f>
        <v>0</v>
      </c>
      <c r="D86" s="36">
        <f>VLOOKUP(A86,'3. Laporan SPPA'!A:F,6,0)</f>
        <v>0</v>
      </c>
      <c r="E86" s="41">
        <f>VLOOKUP(A86,'2.Laporan Baki Aset'!C:D,2,0)</f>
        <v>0</v>
      </c>
      <c r="F86" s="33" t="e">
        <f>VLOOKUP(A86,Table1[[#All],[ID Lama Aset]],1,0)</f>
        <v>#N/A</v>
      </c>
      <c r="G86" s="58">
        <f t="shared" si="1"/>
        <v>0</v>
      </c>
    </row>
    <row r="87" spans="1:7" ht="20.100000000000001" customHeight="1" x14ac:dyDescent="0.2">
      <c r="A87" s="36">
        <f>'3. Laporan SPPA'!A86</f>
        <v>0</v>
      </c>
      <c r="B87" s="37">
        <f>VLOOKUP(A87,'3. Laporan SPPA'!A:D,4,0)</f>
        <v>0</v>
      </c>
      <c r="C87" s="36">
        <f>VLOOKUP(A87,'3. Laporan SPPA'!A:F,5,0)</f>
        <v>0</v>
      </c>
      <c r="D87" s="36">
        <f>VLOOKUP(A87,'3. Laporan SPPA'!A:F,6,0)</f>
        <v>0</v>
      </c>
      <c r="E87" s="41">
        <f>VLOOKUP(A87,'2.Laporan Baki Aset'!C:D,2,0)</f>
        <v>0</v>
      </c>
      <c r="F87" s="33" t="e">
        <f>VLOOKUP(A87,Table1[[#All],[ID Lama Aset]],1,0)</f>
        <v>#N/A</v>
      </c>
      <c r="G87" s="58">
        <f t="shared" si="1"/>
        <v>0</v>
      </c>
    </row>
    <row r="88" spans="1:7" ht="20.100000000000001" customHeight="1" x14ac:dyDescent="0.2">
      <c r="A88" s="36">
        <f>'3. Laporan SPPA'!A87</f>
        <v>0</v>
      </c>
      <c r="B88" s="37">
        <f>VLOOKUP(A88,'3. Laporan SPPA'!A:D,4,0)</f>
        <v>0</v>
      </c>
      <c r="C88" s="36">
        <f>VLOOKUP(A88,'3. Laporan SPPA'!A:F,5,0)</f>
        <v>0</v>
      </c>
      <c r="D88" s="36">
        <f>VLOOKUP(A88,'3. Laporan SPPA'!A:F,6,0)</f>
        <v>0</v>
      </c>
      <c r="E88" s="41">
        <f>VLOOKUP(A88,'2.Laporan Baki Aset'!C:D,2,0)</f>
        <v>0</v>
      </c>
      <c r="F88" s="33" t="e">
        <f>VLOOKUP(A88,Table1[[#All],[ID Lama Aset]],1,0)</f>
        <v>#N/A</v>
      </c>
      <c r="G88" s="58">
        <f t="shared" si="1"/>
        <v>0</v>
      </c>
    </row>
    <row r="89" spans="1:7" ht="20.100000000000001" customHeight="1" x14ac:dyDescent="0.2">
      <c r="A89" s="36">
        <f>'3. Laporan SPPA'!A88</f>
        <v>0</v>
      </c>
      <c r="B89" s="37">
        <f>VLOOKUP(A89,'3. Laporan SPPA'!A:D,4,0)</f>
        <v>0</v>
      </c>
      <c r="C89" s="36">
        <f>VLOOKUP(A89,'3. Laporan SPPA'!A:F,5,0)</f>
        <v>0</v>
      </c>
      <c r="D89" s="36">
        <f>VLOOKUP(A89,'3. Laporan SPPA'!A:F,6,0)</f>
        <v>0</v>
      </c>
      <c r="E89" s="41">
        <f>VLOOKUP(A89,'2.Laporan Baki Aset'!C:D,2,0)</f>
        <v>0</v>
      </c>
      <c r="F89" s="33" t="e">
        <f>VLOOKUP(A89,Table1[[#All],[ID Lama Aset]],1,0)</f>
        <v>#N/A</v>
      </c>
      <c r="G89" s="58">
        <f t="shared" si="1"/>
        <v>0</v>
      </c>
    </row>
    <row r="90" spans="1:7" ht="20.100000000000001" customHeight="1" x14ac:dyDescent="0.2">
      <c r="A90" s="36">
        <f>'3. Laporan SPPA'!A89</f>
        <v>0</v>
      </c>
      <c r="B90" s="37">
        <f>VLOOKUP(A90,'3. Laporan SPPA'!A:D,4,0)</f>
        <v>0</v>
      </c>
      <c r="C90" s="36">
        <f>VLOOKUP(A90,'3. Laporan SPPA'!A:F,5,0)</f>
        <v>0</v>
      </c>
      <c r="D90" s="36">
        <f>VLOOKUP(A90,'3. Laporan SPPA'!A:F,6,0)</f>
        <v>0</v>
      </c>
      <c r="E90" s="41">
        <f>VLOOKUP(A90,'2.Laporan Baki Aset'!C:D,2,0)</f>
        <v>0</v>
      </c>
      <c r="F90" s="33" t="e">
        <f>VLOOKUP(A90,Table1[[#All],[ID Lama Aset]],1,0)</f>
        <v>#N/A</v>
      </c>
      <c r="G90" s="58">
        <f t="shared" si="1"/>
        <v>0</v>
      </c>
    </row>
    <row r="91" spans="1:7" ht="20.100000000000001" customHeight="1" x14ac:dyDescent="0.2">
      <c r="A91" s="36">
        <f>'3. Laporan SPPA'!A90</f>
        <v>0</v>
      </c>
      <c r="B91" s="37">
        <f>VLOOKUP(A91,'3. Laporan SPPA'!A:D,4,0)</f>
        <v>0</v>
      </c>
      <c r="C91" s="36">
        <f>VLOOKUP(A91,'3. Laporan SPPA'!A:F,5,0)</f>
        <v>0</v>
      </c>
      <c r="D91" s="36">
        <f>VLOOKUP(A91,'3. Laporan SPPA'!A:F,6,0)</f>
        <v>0</v>
      </c>
      <c r="E91" s="41">
        <f>VLOOKUP(A91,'2.Laporan Baki Aset'!C:D,2,0)</f>
        <v>0</v>
      </c>
      <c r="F91" s="33" t="e">
        <f>VLOOKUP(A91,Table1[[#All],[ID Lama Aset]],1,0)</f>
        <v>#N/A</v>
      </c>
      <c r="G91" s="58">
        <f t="shared" si="1"/>
        <v>0</v>
      </c>
    </row>
    <row r="92" spans="1:7" ht="20.100000000000001" customHeight="1" x14ac:dyDescent="0.2">
      <c r="A92" s="36">
        <f>'3. Laporan SPPA'!A91</f>
        <v>0</v>
      </c>
      <c r="B92" s="37">
        <f>VLOOKUP(A92,'3. Laporan SPPA'!A:D,4,0)</f>
        <v>0</v>
      </c>
      <c r="C92" s="36">
        <f>VLOOKUP(A92,'3. Laporan SPPA'!A:F,5,0)</f>
        <v>0</v>
      </c>
      <c r="D92" s="36">
        <f>VLOOKUP(A92,'3. Laporan SPPA'!A:F,6,0)</f>
        <v>0</v>
      </c>
      <c r="E92" s="41">
        <f>VLOOKUP(A92,'2.Laporan Baki Aset'!C:D,2,0)</f>
        <v>0</v>
      </c>
      <c r="F92" s="33" t="e">
        <f>VLOOKUP(A92,Table1[[#All],[ID Lama Aset]],1,0)</f>
        <v>#N/A</v>
      </c>
      <c r="G92" s="58">
        <f t="shared" si="1"/>
        <v>0</v>
      </c>
    </row>
    <row r="93" spans="1:7" ht="20.100000000000001" customHeight="1" x14ac:dyDescent="0.2">
      <c r="A93" s="36">
        <f>'3. Laporan SPPA'!A92</f>
        <v>0</v>
      </c>
      <c r="B93" s="37">
        <f>VLOOKUP(A93,'3. Laporan SPPA'!A:D,4,0)</f>
        <v>0</v>
      </c>
      <c r="C93" s="36">
        <f>VLOOKUP(A93,'3. Laporan SPPA'!A:F,5,0)</f>
        <v>0</v>
      </c>
      <c r="D93" s="36">
        <f>VLOOKUP(A93,'3. Laporan SPPA'!A:F,6,0)</f>
        <v>0</v>
      </c>
      <c r="E93" s="41">
        <f>VLOOKUP(A93,'2.Laporan Baki Aset'!C:D,2,0)</f>
        <v>0</v>
      </c>
      <c r="F93" s="33" t="e">
        <f>VLOOKUP(A93,Table1[[#All],[ID Lama Aset]],1,0)</f>
        <v>#N/A</v>
      </c>
      <c r="G93" s="58">
        <f t="shared" si="1"/>
        <v>0</v>
      </c>
    </row>
    <row r="94" spans="1:7" ht="20.100000000000001" customHeight="1" x14ac:dyDescent="0.2">
      <c r="A94" s="36">
        <f>'3. Laporan SPPA'!A93</f>
        <v>0</v>
      </c>
      <c r="B94" s="37">
        <f>VLOOKUP(A94,'3. Laporan SPPA'!A:D,4,0)</f>
        <v>0</v>
      </c>
      <c r="C94" s="36">
        <f>VLOOKUP(A94,'3. Laporan SPPA'!A:F,5,0)</f>
        <v>0</v>
      </c>
      <c r="D94" s="36">
        <f>VLOOKUP(A94,'3. Laporan SPPA'!A:F,6,0)</f>
        <v>0</v>
      </c>
      <c r="E94" s="41">
        <f>VLOOKUP(A94,'2.Laporan Baki Aset'!C:D,2,0)</f>
        <v>0</v>
      </c>
      <c r="F94" s="33" t="e">
        <f>VLOOKUP(A94,Table1[[#All],[ID Lama Aset]],1,0)</f>
        <v>#N/A</v>
      </c>
      <c r="G94" s="58">
        <f t="shared" si="1"/>
        <v>0</v>
      </c>
    </row>
    <row r="95" spans="1:7" ht="20.100000000000001" customHeight="1" x14ac:dyDescent="0.2">
      <c r="A95" s="36">
        <f>'3. Laporan SPPA'!A94</f>
        <v>0</v>
      </c>
      <c r="B95" s="37">
        <f>VLOOKUP(A95,'3. Laporan SPPA'!A:D,4,0)</f>
        <v>0</v>
      </c>
      <c r="C95" s="36">
        <f>VLOOKUP(A95,'3. Laporan SPPA'!A:F,5,0)</f>
        <v>0</v>
      </c>
      <c r="D95" s="36">
        <f>VLOOKUP(A95,'3. Laporan SPPA'!A:F,6,0)</f>
        <v>0</v>
      </c>
      <c r="E95" s="41">
        <f>VLOOKUP(A95,'2.Laporan Baki Aset'!C:D,2,0)</f>
        <v>0</v>
      </c>
      <c r="F95" s="33" t="e">
        <f>VLOOKUP(A95,Table1[[#All],[ID Lama Aset]],1,0)</f>
        <v>#N/A</v>
      </c>
      <c r="G95" s="58">
        <f t="shared" si="1"/>
        <v>0</v>
      </c>
    </row>
    <row r="96" spans="1:7" ht="20.100000000000001" customHeight="1" x14ac:dyDescent="0.2">
      <c r="A96" s="36">
        <f>'3. Laporan SPPA'!A95</f>
        <v>0</v>
      </c>
      <c r="B96" s="37">
        <f>VLOOKUP(A96,'3. Laporan SPPA'!A:D,4,0)</f>
        <v>0</v>
      </c>
      <c r="C96" s="36">
        <f>VLOOKUP(A96,'3. Laporan SPPA'!A:F,5,0)</f>
        <v>0</v>
      </c>
      <c r="D96" s="36">
        <f>VLOOKUP(A96,'3. Laporan SPPA'!A:F,6,0)</f>
        <v>0</v>
      </c>
      <c r="E96" s="41">
        <f>VLOOKUP(A96,'2.Laporan Baki Aset'!C:D,2,0)</f>
        <v>0</v>
      </c>
      <c r="F96" s="33" t="e">
        <f>VLOOKUP(A96,Table1[[#All],[ID Lama Aset]],1,0)</f>
        <v>#N/A</v>
      </c>
      <c r="G96" s="58">
        <f t="shared" si="1"/>
        <v>0</v>
      </c>
    </row>
    <row r="97" spans="1:7" ht="20.100000000000001" customHeight="1" x14ac:dyDescent="0.2">
      <c r="A97" s="36">
        <f>'3. Laporan SPPA'!A96</f>
        <v>0</v>
      </c>
      <c r="B97" s="37">
        <f>VLOOKUP(A97,'3. Laporan SPPA'!A:D,4,0)</f>
        <v>0</v>
      </c>
      <c r="C97" s="36">
        <f>VLOOKUP(A97,'3. Laporan SPPA'!A:F,5,0)</f>
        <v>0</v>
      </c>
      <c r="D97" s="36">
        <f>VLOOKUP(A97,'3. Laporan SPPA'!A:F,6,0)</f>
        <v>0</v>
      </c>
      <c r="E97" s="41">
        <f>VLOOKUP(A97,'2.Laporan Baki Aset'!C:D,2,0)</f>
        <v>0</v>
      </c>
      <c r="F97" s="33" t="e">
        <f>VLOOKUP(A97,Table1[[#All],[ID Lama Aset]],1,0)</f>
        <v>#N/A</v>
      </c>
      <c r="G97" s="58">
        <f t="shared" si="1"/>
        <v>0</v>
      </c>
    </row>
    <row r="98" spans="1:7" ht="20.100000000000001" customHeight="1" x14ac:dyDescent="0.2">
      <c r="A98" s="36">
        <f>'3. Laporan SPPA'!A97</f>
        <v>0</v>
      </c>
      <c r="B98" s="37">
        <f>VLOOKUP(A98,'3. Laporan SPPA'!A:D,4,0)</f>
        <v>0</v>
      </c>
      <c r="C98" s="36">
        <f>VLOOKUP(A98,'3. Laporan SPPA'!A:F,5,0)</f>
        <v>0</v>
      </c>
      <c r="D98" s="36">
        <f>VLOOKUP(A98,'3. Laporan SPPA'!A:F,6,0)</f>
        <v>0</v>
      </c>
      <c r="E98" s="41">
        <f>VLOOKUP(A98,'2.Laporan Baki Aset'!C:D,2,0)</f>
        <v>0</v>
      </c>
      <c r="F98" s="33" t="e">
        <f>VLOOKUP(A98,Table1[[#All],[ID Lama Aset]],1,0)</f>
        <v>#N/A</v>
      </c>
      <c r="G98" s="58">
        <f t="shared" si="1"/>
        <v>0</v>
      </c>
    </row>
    <row r="99" spans="1:7" ht="20.100000000000001" customHeight="1" x14ac:dyDescent="0.2">
      <c r="A99" s="36">
        <f>'3. Laporan SPPA'!A98</f>
        <v>0</v>
      </c>
      <c r="B99" s="37">
        <f>VLOOKUP(A99,'3. Laporan SPPA'!A:D,4,0)</f>
        <v>0</v>
      </c>
      <c r="C99" s="36">
        <f>VLOOKUP(A99,'3. Laporan SPPA'!A:F,5,0)</f>
        <v>0</v>
      </c>
      <c r="D99" s="36">
        <f>VLOOKUP(A99,'3. Laporan SPPA'!A:F,6,0)</f>
        <v>0</v>
      </c>
      <c r="E99" s="41">
        <f>VLOOKUP(A99,'2.Laporan Baki Aset'!C:D,2,0)</f>
        <v>0</v>
      </c>
      <c r="F99" s="33" t="e">
        <f>VLOOKUP(A99,Table1[[#All],[ID Lama Aset]],1,0)</f>
        <v>#N/A</v>
      </c>
      <c r="G99" s="58">
        <f t="shared" si="1"/>
        <v>0</v>
      </c>
    </row>
    <row r="100" spans="1:7" ht="20.100000000000001" customHeight="1" x14ac:dyDescent="0.2">
      <c r="A100" s="36">
        <f>'3. Laporan SPPA'!A99</f>
        <v>0</v>
      </c>
      <c r="B100" s="37">
        <f>VLOOKUP(A100,'3. Laporan SPPA'!A:D,4,0)</f>
        <v>0</v>
      </c>
      <c r="C100" s="36">
        <f>VLOOKUP(A100,'3. Laporan SPPA'!A:F,5,0)</f>
        <v>0</v>
      </c>
      <c r="D100" s="36">
        <f>VLOOKUP(A100,'3. Laporan SPPA'!A:F,6,0)</f>
        <v>0</v>
      </c>
      <c r="E100" s="41">
        <f>VLOOKUP(A100,'2.Laporan Baki Aset'!C:D,2,0)</f>
        <v>0</v>
      </c>
      <c r="F100" s="33" t="e">
        <f>VLOOKUP(A100,Table1[[#All],[ID Lama Aset]],1,0)</f>
        <v>#N/A</v>
      </c>
      <c r="G100" s="58">
        <f t="shared" si="1"/>
        <v>0</v>
      </c>
    </row>
    <row r="101" spans="1:7" ht="20.100000000000001" customHeight="1" x14ac:dyDescent="0.2">
      <c r="A101" s="36">
        <f>'3. Laporan SPPA'!A100</f>
        <v>0</v>
      </c>
      <c r="B101" s="37">
        <f>VLOOKUP(A101,'3. Laporan SPPA'!A:D,4,0)</f>
        <v>0</v>
      </c>
      <c r="C101" s="36">
        <f>VLOOKUP(A101,'3. Laporan SPPA'!A:F,5,0)</f>
        <v>0</v>
      </c>
      <c r="D101" s="36">
        <f>VLOOKUP(A101,'3. Laporan SPPA'!A:F,6,0)</f>
        <v>0</v>
      </c>
      <c r="E101" s="41">
        <f>VLOOKUP(A101,'2.Laporan Baki Aset'!C:D,2,0)</f>
        <v>0</v>
      </c>
      <c r="F101" s="33" t="e">
        <f>VLOOKUP(A101,Table1[[#All],[ID Lama Aset]],1,0)</f>
        <v>#N/A</v>
      </c>
      <c r="G101" s="58">
        <f t="shared" si="1"/>
        <v>0</v>
      </c>
    </row>
    <row r="102" spans="1:7" ht="20.100000000000001" customHeight="1" x14ac:dyDescent="0.2">
      <c r="A102" s="36">
        <f>'3. Laporan SPPA'!A101</f>
        <v>0</v>
      </c>
      <c r="B102" s="37">
        <f>VLOOKUP(A102,'3. Laporan SPPA'!A:D,4,0)</f>
        <v>0</v>
      </c>
      <c r="C102" s="36">
        <f>VLOOKUP(A102,'3. Laporan SPPA'!A:F,5,0)</f>
        <v>0</v>
      </c>
      <c r="D102" s="36">
        <f>VLOOKUP(A102,'3. Laporan SPPA'!A:F,6,0)</f>
        <v>0</v>
      </c>
      <c r="E102" s="41">
        <f>VLOOKUP(A102,'2.Laporan Baki Aset'!C:D,2,0)</f>
        <v>0</v>
      </c>
      <c r="F102" s="33" t="e">
        <f>VLOOKUP(A102,Table1[[#All],[ID Lama Aset]],1,0)</f>
        <v>#N/A</v>
      </c>
      <c r="G102" s="58">
        <f t="shared" si="1"/>
        <v>0</v>
      </c>
    </row>
    <row r="103" spans="1:7" ht="20.100000000000001" customHeight="1" x14ac:dyDescent="0.2">
      <c r="A103" s="36">
        <f>'3. Laporan SPPA'!A102</f>
        <v>0</v>
      </c>
      <c r="B103" s="37">
        <f>VLOOKUP(A103,'3. Laporan SPPA'!A:D,4,0)</f>
        <v>0</v>
      </c>
      <c r="C103" s="36">
        <f>VLOOKUP(A103,'3. Laporan SPPA'!A:F,5,0)</f>
        <v>0</v>
      </c>
      <c r="D103" s="36">
        <f>VLOOKUP(A103,'3. Laporan SPPA'!A:F,6,0)</f>
        <v>0</v>
      </c>
      <c r="E103" s="41">
        <f>VLOOKUP(A103,'2.Laporan Baki Aset'!C:D,2,0)</f>
        <v>0</v>
      </c>
      <c r="F103" s="33" t="e">
        <f>VLOOKUP(A103,Table1[[#All],[ID Lama Aset]],1,0)</f>
        <v>#N/A</v>
      </c>
      <c r="G103" s="58">
        <f t="shared" si="1"/>
        <v>0</v>
      </c>
    </row>
    <row r="104" spans="1:7" ht="20.100000000000001" customHeight="1" x14ac:dyDescent="0.2">
      <c r="A104" s="36">
        <f>'3. Laporan SPPA'!A103</f>
        <v>0</v>
      </c>
      <c r="B104" s="37">
        <f>VLOOKUP(A104,'3. Laporan SPPA'!A:D,4,0)</f>
        <v>0</v>
      </c>
      <c r="C104" s="36">
        <f>VLOOKUP(A104,'3. Laporan SPPA'!A:F,5,0)</f>
        <v>0</v>
      </c>
      <c r="D104" s="36">
        <f>VLOOKUP(A104,'3. Laporan SPPA'!A:F,6,0)</f>
        <v>0</v>
      </c>
      <c r="E104" s="41">
        <f>VLOOKUP(A104,'2.Laporan Baki Aset'!C:D,2,0)</f>
        <v>0</v>
      </c>
      <c r="F104" s="33" t="e">
        <f>VLOOKUP(A104,Table1[[#All],[ID Lama Aset]],1,0)</f>
        <v>#N/A</v>
      </c>
      <c r="G104" s="58">
        <f t="shared" si="1"/>
        <v>0</v>
      </c>
    </row>
    <row r="105" spans="1:7" ht="20.100000000000001" customHeight="1" x14ac:dyDescent="0.2">
      <c r="A105" s="36">
        <f>'3. Laporan SPPA'!A104</f>
        <v>0</v>
      </c>
      <c r="B105" s="37">
        <f>VLOOKUP(A105,'3. Laporan SPPA'!A:D,4,0)</f>
        <v>0</v>
      </c>
      <c r="C105" s="36">
        <f>VLOOKUP(A105,'3. Laporan SPPA'!A:F,5,0)</f>
        <v>0</v>
      </c>
      <c r="D105" s="36">
        <f>VLOOKUP(A105,'3. Laporan SPPA'!A:F,6,0)</f>
        <v>0</v>
      </c>
      <c r="E105" s="41">
        <f>VLOOKUP(A105,'2.Laporan Baki Aset'!C:D,2,0)</f>
        <v>0</v>
      </c>
      <c r="F105" s="33" t="e">
        <f>VLOOKUP(A105,Table1[[#All],[ID Lama Aset]],1,0)</f>
        <v>#N/A</v>
      </c>
      <c r="G105" s="58">
        <f t="shared" si="1"/>
        <v>0</v>
      </c>
    </row>
    <row r="106" spans="1:7" ht="20.100000000000001" customHeight="1" x14ac:dyDescent="0.2">
      <c r="A106" s="36">
        <f>'3. Laporan SPPA'!A105</f>
        <v>0</v>
      </c>
      <c r="B106" s="37">
        <f>VLOOKUP(A106,'3. Laporan SPPA'!A:D,4,0)</f>
        <v>0</v>
      </c>
      <c r="C106" s="36">
        <f>VLOOKUP(A106,'3. Laporan SPPA'!A:F,5,0)</f>
        <v>0</v>
      </c>
      <c r="D106" s="36">
        <f>VLOOKUP(A106,'3. Laporan SPPA'!A:F,6,0)</f>
        <v>0</v>
      </c>
      <c r="E106" s="41">
        <f>VLOOKUP(A106,'2.Laporan Baki Aset'!C:D,2,0)</f>
        <v>0</v>
      </c>
      <c r="F106" s="33" t="e">
        <f>VLOOKUP(A106,Table1[[#All],[ID Lama Aset]],1,0)</f>
        <v>#N/A</v>
      </c>
      <c r="G106" s="58">
        <f t="shared" si="1"/>
        <v>0</v>
      </c>
    </row>
    <row r="107" spans="1:7" ht="20.100000000000001" customHeight="1" x14ac:dyDescent="0.2">
      <c r="A107" s="36">
        <f>'3. Laporan SPPA'!A106</f>
        <v>0</v>
      </c>
      <c r="B107" s="37">
        <f>VLOOKUP(A107,'3. Laporan SPPA'!A:D,4,0)</f>
        <v>0</v>
      </c>
      <c r="C107" s="36">
        <f>VLOOKUP(A107,'3. Laporan SPPA'!A:F,5,0)</f>
        <v>0</v>
      </c>
      <c r="D107" s="36">
        <f>VLOOKUP(A107,'3. Laporan SPPA'!A:F,6,0)</f>
        <v>0</v>
      </c>
      <c r="E107" s="41">
        <f>VLOOKUP(A107,'2.Laporan Baki Aset'!C:D,2,0)</f>
        <v>0</v>
      </c>
      <c r="F107" s="33" t="e">
        <f>VLOOKUP(A107,Table1[[#All],[ID Lama Aset]],1,0)</f>
        <v>#N/A</v>
      </c>
      <c r="G107" s="58">
        <f t="shared" si="1"/>
        <v>0</v>
      </c>
    </row>
    <row r="108" spans="1:7" ht="20.100000000000001" customHeight="1" x14ac:dyDescent="0.2">
      <c r="A108" s="36">
        <f>'3. Laporan SPPA'!A107</f>
        <v>0</v>
      </c>
      <c r="B108" s="37">
        <f>VLOOKUP(A108,'3. Laporan SPPA'!A:D,4,0)</f>
        <v>0</v>
      </c>
      <c r="C108" s="36">
        <f>VLOOKUP(A108,'3. Laporan SPPA'!A:F,5,0)</f>
        <v>0</v>
      </c>
      <c r="D108" s="36">
        <f>VLOOKUP(A108,'3. Laporan SPPA'!A:F,6,0)</f>
        <v>0</v>
      </c>
      <c r="E108" s="41">
        <f>VLOOKUP(A108,'2.Laporan Baki Aset'!C:D,2,0)</f>
        <v>0</v>
      </c>
      <c r="F108" s="33" t="e">
        <f>VLOOKUP(A108,Table1[[#All],[ID Lama Aset]],1,0)</f>
        <v>#N/A</v>
      </c>
      <c r="G108" s="58">
        <f t="shared" si="1"/>
        <v>0</v>
      </c>
    </row>
    <row r="109" spans="1:7" ht="20.100000000000001" customHeight="1" x14ac:dyDescent="0.2">
      <c r="A109" s="36">
        <f>'3. Laporan SPPA'!A108</f>
        <v>0</v>
      </c>
      <c r="B109" s="37">
        <f>VLOOKUP(A109,'3. Laporan SPPA'!A:D,4,0)</f>
        <v>0</v>
      </c>
      <c r="C109" s="36">
        <f>VLOOKUP(A109,'3. Laporan SPPA'!A:F,5,0)</f>
        <v>0</v>
      </c>
      <c r="D109" s="36">
        <f>VLOOKUP(A109,'3. Laporan SPPA'!A:F,6,0)</f>
        <v>0</v>
      </c>
      <c r="E109" s="41">
        <f>VLOOKUP(A109,'2.Laporan Baki Aset'!C:D,2,0)</f>
        <v>0</v>
      </c>
      <c r="F109" s="33" t="e">
        <f>VLOOKUP(A109,Table1[[#All],[ID Lama Aset]],1,0)</f>
        <v>#N/A</v>
      </c>
      <c r="G109" s="58">
        <f t="shared" si="1"/>
        <v>0</v>
      </c>
    </row>
    <row r="110" spans="1:7" ht="20.100000000000001" customHeight="1" x14ac:dyDescent="0.2">
      <c r="A110" s="36">
        <f>'3. Laporan SPPA'!A109</f>
        <v>0</v>
      </c>
      <c r="B110" s="37">
        <f>VLOOKUP(A110,'3. Laporan SPPA'!A:D,4,0)</f>
        <v>0</v>
      </c>
      <c r="C110" s="36">
        <f>VLOOKUP(A110,'3. Laporan SPPA'!A:F,5,0)</f>
        <v>0</v>
      </c>
      <c r="D110" s="36">
        <f>VLOOKUP(A110,'3. Laporan SPPA'!A:F,6,0)</f>
        <v>0</v>
      </c>
      <c r="E110" s="41">
        <f>VLOOKUP(A110,'2.Laporan Baki Aset'!C:D,2,0)</f>
        <v>0</v>
      </c>
      <c r="F110" s="33" t="e">
        <f>VLOOKUP(A110,Table1[[#All],[ID Lama Aset]],1,0)</f>
        <v>#N/A</v>
      </c>
      <c r="G110" s="58">
        <f t="shared" si="1"/>
        <v>0</v>
      </c>
    </row>
    <row r="111" spans="1:7" ht="20.100000000000001" customHeight="1" x14ac:dyDescent="0.2">
      <c r="A111" s="36">
        <f>'3. Laporan SPPA'!A110</f>
        <v>0</v>
      </c>
      <c r="B111" s="37">
        <f>VLOOKUP(A111,'3. Laporan SPPA'!A:D,4,0)</f>
        <v>0</v>
      </c>
      <c r="C111" s="36">
        <f>VLOOKUP(A111,'3. Laporan SPPA'!A:F,5,0)</f>
        <v>0</v>
      </c>
      <c r="D111" s="36">
        <f>VLOOKUP(A111,'3. Laporan SPPA'!A:F,6,0)</f>
        <v>0</v>
      </c>
      <c r="E111" s="41">
        <f>VLOOKUP(A111,'2.Laporan Baki Aset'!C:D,2,0)</f>
        <v>0</v>
      </c>
      <c r="F111" s="33" t="e">
        <f>VLOOKUP(A111,Table1[[#All],[ID Lama Aset]],1,0)</f>
        <v>#N/A</v>
      </c>
      <c r="G111" s="58">
        <f t="shared" si="1"/>
        <v>0</v>
      </c>
    </row>
    <row r="112" spans="1:7" ht="20.100000000000001" customHeight="1" x14ac:dyDescent="0.2">
      <c r="A112" s="36">
        <f>'3. Laporan SPPA'!A111</f>
        <v>0</v>
      </c>
      <c r="B112" s="37">
        <f>VLOOKUP(A112,'3. Laporan SPPA'!A:D,4,0)</f>
        <v>0</v>
      </c>
      <c r="C112" s="36">
        <f>VLOOKUP(A112,'3. Laporan SPPA'!A:F,5,0)</f>
        <v>0</v>
      </c>
      <c r="D112" s="36">
        <f>VLOOKUP(A112,'3. Laporan SPPA'!A:F,6,0)</f>
        <v>0</v>
      </c>
      <c r="E112" s="41">
        <f>VLOOKUP(A112,'2.Laporan Baki Aset'!C:D,2,0)</f>
        <v>0</v>
      </c>
      <c r="F112" s="33" t="e">
        <f>VLOOKUP(A112,Table1[[#All],[ID Lama Aset]],1,0)</f>
        <v>#N/A</v>
      </c>
      <c r="G112" s="58">
        <f t="shared" si="1"/>
        <v>0</v>
      </c>
    </row>
    <row r="113" spans="1:7" ht="20.100000000000001" customHeight="1" x14ac:dyDescent="0.2">
      <c r="A113" s="36">
        <f>'3. Laporan SPPA'!A112</f>
        <v>0</v>
      </c>
      <c r="B113" s="37">
        <f>VLOOKUP(A113,'3. Laporan SPPA'!A:D,4,0)</f>
        <v>0</v>
      </c>
      <c r="C113" s="36">
        <f>VLOOKUP(A113,'3. Laporan SPPA'!A:F,5,0)</f>
        <v>0</v>
      </c>
      <c r="D113" s="36">
        <f>VLOOKUP(A113,'3. Laporan SPPA'!A:F,6,0)</f>
        <v>0</v>
      </c>
      <c r="E113" s="41">
        <f>VLOOKUP(A113,'2.Laporan Baki Aset'!C:D,2,0)</f>
        <v>0</v>
      </c>
      <c r="F113" s="33" t="e">
        <f>VLOOKUP(A113,Table1[[#All],[ID Lama Aset]],1,0)</f>
        <v>#N/A</v>
      </c>
      <c r="G113" s="58">
        <f t="shared" si="1"/>
        <v>0</v>
      </c>
    </row>
    <row r="114" spans="1:7" ht="20.100000000000001" customHeight="1" x14ac:dyDescent="0.2">
      <c r="A114" s="36">
        <f>'3. Laporan SPPA'!A113</f>
        <v>0</v>
      </c>
      <c r="B114" s="37">
        <f>VLOOKUP(A114,'3. Laporan SPPA'!A:D,4,0)</f>
        <v>0</v>
      </c>
      <c r="C114" s="36">
        <f>VLOOKUP(A114,'3. Laporan SPPA'!A:F,5,0)</f>
        <v>0</v>
      </c>
      <c r="D114" s="36">
        <f>VLOOKUP(A114,'3. Laporan SPPA'!A:F,6,0)</f>
        <v>0</v>
      </c>
      <c r="E114" s="41">
        <f>VLOOKUP(A114,'2.Laporan Baki Aset'!C:D,2,0)</f>
        <v>0</v>
      </c>
      <c r="F114" s="33" t="e">
        <f>VLOOKUP(A114,Table1[[#All],[ID Lama Aset]],1,0)</f>
        <v>#N/A</v>
      </c>
      <c r="G114" s="58">
        <f t="shared" si="1"/>
        <v>0</v>
      </c>
    </row>
    <row r="115" spans="1:7" ht="20.100000000000001" customHeight="1" x14ac:dyDescent="0.2">
      <c r="A115" s="36">
        <f>'3. Laporan SPPA'!A114</f>
        <v>0</v>
      </c>
      <c r="B115" s="37">
        <f>VLOOKUP(A115,'3. Laporan SPPA'!A:D,4,0)</f>
        <v>0</v>
      </c>
      <c r="C115" s="36">
        <f>VLOOKUP(A115,'3. Laporan SPPA'!A:F,5,0)</f>
        <v>0</v>
      </c>
      <c r="D115" s="36">
        <f>VLOOKUP(A115,'3. Laporan SPPA'!A:F,6,0)</f>
        <v>0</v>
      </c>
      <c r="E115" s="41">
        <f>VLOOKUP(A115,'2.Laporan Baki Aset'!C:D,2,0)</f>
        <v>0</v>
      </c>
      <c r="F115" s="33" t="e">
        <f>VLOOKUP(A115,Table1[[#All],[ID Lama Aset]],1,0)</f>
        <v>#N/A</v>
      </c>
      <c r="G115" s="58">
        <f t="shared" si="1"/>
        <v>0</v>
      </c>
    </row>
    <row r="116" spans="1:7" ht="20.100000000000001" customHeight="1" x14ac:dyDescent="0.2">
      <c r="A116" s="36">
        <f>'3. Laporan SPPA'!A115</f>
        <v>0</v>
      </c>
      <c r="B116" s="37">
        <f>VLOOKUP(A116,'3. Laporan SPPA'!A:D,4,0)</f>
        <v>0</v>
      </c>
      <c r="C116" s="36">
        <f>VLOOKUP(A116,'3. Laporan SPPA'!A:F,5,0)</f>
        <v>0</v>
      </c>
      <c r="D116" s="36">
        <f>VLOOKUP(A116,'3. Laporan SPPA'!A:F,6,0)</f>
        <v>0</v>
      </c>
      <c r="E116" s="41">
        <f>VLOOKUP(A116,'2.Laporan Baki Aset'!C:D,2,0)</f>
        <v>0</v>
      </c>
      <c r="F116" s="33" t="e">
        <f>VLOOKUP(A116,Table1[[#All],[ID Lama Aset]],1,0)</f>
        <v>#N/A</v>
      </c>
      <c r="G116" s="58">
        <f t="shared" si="1"/>
        <v>0</v>
      </c>
    </row>
    <row r="117" spans="1:7" ht="20.100000000000001" customHeight="1" x14ac:dyDescent="0.2">
      <c r="A117" s="36">
        <f>'3. Laporan SPPA'!A116</f>
        <v>0</v>
      </c>
      <c r="B117" s="37">
        <f>VLOOKUP(A117,'3. Laporan SPPA'!A:D,4,0)</f>
        <v>0</v>
      </c>
      <c r="C117" s="36">
        <f>VLOOKUP(A117,'3. Laporan SPPA'!A:F,5,0)</f>
        <v>0</v>
      </c>
      <c r="D117" s="36">
        <f>VLOOKUP(A117,'3. Laporan SPPA'!A:F,6,0)</f>
        <v>0</v>
      </c>
      <c r="E117" s="41">
        <f>VLOOKUP(A117,'2.Laporan Baki Aset'!C:D,2,0)</f>
        <v>0</v>
      </c>
      <c r="F117" s="33" t="e">
        <f>VLOOKUP(A117,Table1[[#All],[ID Lama Aset]],1,0)</f>
        <v>#N/A</v>
      </c>
      <c r="G117" s="58">
        <f t="shared" si="1"/>
        <v>0</v>
      </c>
    </row>
    <row r="118" spans="1:7" ht="20.100000000000001" customHeight="1" x14ac:dyDescent="0.2">
      <c r="A118" s="36">
        <f>'3. Laporan SPPA'!A117</f>
        <v>0</v>
      </c>
      <c r="B118" s="37">
        <f>VLOOKUP(A118,'3. Laporan SPPA'!A:D,4,0)</f>
        <v>0</v>
      </c>
      <c r="C118" s="36">
        <f>VLOOKUP(A118,'3. Laporan SPPA'!A:F,5,0)</f>
        <v>0</v>
      </c>
      <c r="D118" s="36">
        <f>VLOOKUP(A118,'3. Laporan SPPA'!A:F,6,0)</f>
        <v>0</v>
      </c>
      <c r="E118" s="41">
        <f>VLOOKUP(A118,'2.Laporan Baki Aset'!C:D,2,0)</f>
        <v>0</v>
      </c>
      <c r="F118" s="33" t="e">
        <f>VLOOKUP(A118,Table1[[#All],[ID Lama Aset]],1,0)</f>
        <v>#N/A</v>
      </c>
      <c r="G118" s="58">
        <f t="shared" si="1"/>
        <v>0</v>
      </c>
    </row>
    <row r="119" spans="1:7" ht="20.100000000000001" customHeight="1" x14ac:dyDescent="0.2">
      <c r="A119" s="36">
        <f>'3. Laporan SPPA'!A118</f>
        <v>0</v>
      </c>
      <c r="B119" s="37">
        <f>VLOOKUP(A119,'3. Laporan SPPA'!A:D,4,0)</f>
        <v>0</v>
      </c>
      <c r="C119" s="36">
        <f>VLOOKUP(A119,'3. Laporan SPPA'!A:F,5,0)</f>
        <v>0</v>
      </c>
      <c r="D119" s="36">
        <f>VLOOKUP(A119,'3. Laporan SPPA'!A:F,6,0)</f>
        <v>0</v>
      </c>
      <c r="E119" s="41">
        <f>VLOOKUP(A119,'2.Laporan Baki Aset'!C:D,2,0)</f>
        <v>0</v>
      </c>
      <c r="F119" s="33" t="e">
        <f>VLOOKUP(A119,Table1[[#All],[ID Lama Aset]],1,0)</f>
        <v>#N/A</v>
      </c>
      <c r="G119" s="58">
        <f t="shared" si="1"/>
        <v>0</v>
      </c>
    </row>
    <row r="120" spans="1:7" ht="20.100000000000001" customHeight="1" x14ac:dyDescent="0.2">
      <c r="A120" s="36">
        <f>'3. Laporan SPPA'!A119</f>
        <v>0</v>
      </c>
      <c r="B120" s="37">
        <f>VLOOKUP(A120,'3. Laporan SPPA'!A:D,4,0)</f>
        <v>0</v>
      </c>
      <c r="C120" s="36">
        <f>VLOOKUP(A120,'3. Laporan SPPA'!A:F,5,0)</f>
        <v>0</v>
      </c>
      <c r="D120" s="36">
        <f>VLOOKUP(A120,'3. Laporan SPPA'!A:F,6,0)</f>
        <v>0</v>
      </c>
      <c r="E120" s="41">
        <f>VLOOKUP(A120,'2.Laporan Baki Aset'!C:D,2,0)</f>
        <v>0</v>
      </c>
      <c r="F120" s="33" t="e">
        <f>VLOOKUP(A120,Table1[[#All],[ID Lama Aset]],1,0)</f>
        <v>#N/A</v>
      </c>
      <c r="G120" s="58">
        <f t="shared" si="1"/>
        <v>0</v>
      </c>
    </row>
    <row r="121" spans="1:7" ht="20.100000000000001" customHeight="1" x14ac:dyDescent="0.2">
      <c r="A121" s="36">
        <f>'3. Laporan SPPA'!A120</f>
        <v>0</v>
      </c>
      <c r="B121" s="37">
        <f>VLOOKUP(A121,'3. Laporan SPPA'!A:D,4,0)</f>
        <v>0</v>
      </c>
      <c r="C121" s="36">
        <f>VLOOKUP(A121,'3. Laporan SPPA'!A:F,5,0)</f>
        <v>0</v>
      </c>
      <c r="D121" s="36">
        <f>VLOOKUP(A121,'3. Laporan SPPA'!A:F,6,0)</f>
        <v>0</v>
      </c>
      <c r="E121" s="41">
        <f>VLOOKUP(A121,'2.Laporan Baki Aset'!C:D,2,0)</f>
        <v>0</v>
      </c>
      <c r="F121" s="33" t="e">
        <f>VLOOKUP(A121,Table1[[#All],[ID Lama Aset]],1,0)</f>
        <v>#N/A</v>
      </c>
      <c r="G121" s="58">
        <f t="shared" si="1"/>
        <v>0</v>
      </c>
    </row>
    <row r="122" spans="1:7" ht="20.100000000000001" customHeight="1" x14ac:dyDescent="0.2">
      <c r="A122" s="36">
        <f>'3. Laporan SPPA'!A121</f>
        <v>0</v>
      </c>
      <c r="B122" s="37">
        <f>VLOOKUP(A122,'3. Laporan SPPA'!A:D,4,0)</f>
        <v>0</v>
      </c>
      <c r="C122" s="36">
        <f>VLOOKUP(A122,'3. Laporan SPPA'!A:F,5,0)</f>
        <v>0</v>
      </c>
      <c r="D122" s="36">
        <f>VLOOKUP(A122,'3. Laporan SPPA'!A:F,6,0)</f>
        <v>0</v>
      </c>
      <c r="E122" s="41">
        <f>VLOOKUP(A122,'2.Laporan Baki Aset'!C:D,2,0)</f>
        <v>0</v>
      </c>
      <c r="F122" s="33" t="e">
        <f>VLOOKUP(A122,Table1[[#All],[ID Lama Aset]],1,0)</f>
        <v>#N/A</v>
      </c>
      <c r="G122" s="58">
        <f t="shared" si="1"/>
        <v>0</v>
      </c>
    </row>
    <row r="123" spans="1:7" ht="20.100000000000001" customHeight="1" x14ac:dyDescent="0.2">
      <c r="A123" s="36">
        <f>'3. Laporan SPPA'!A122</f>
        <v>0</v>
      </c>
      <c r="B123" s="37">
        <f>VLOOKUP(A123,'3. Laporan SPPA'!A:D,4,0)</f>
        <v>0</v>
      </c>
      <c r="C123" s="36">
        <f>VLOOKUP(A123,'3. Laporan SPPA'!A:F,5,0)</f>
        <v>0</v>
      </c>
      <c r="D123" s="36">
        <f>VLOOKUP(A123,'3. Laporan SPPA'!A:F,6,0)</f>
        <v>0</v>
      </c>
      <c r="E123" s="41">
        <f>VLOOKUP(A123,'2.Laporan Baki Aset'!C:D,2,0)</f>
        <v>0</v>
      </c>
      <c r="F123" s="33" t="e">
        <f>VLOOKUP(A123,Table1[[#All],[ID Lama Aset]],1,0)</f>
        <v>#N/A</v>
      </c>
      <c r="G123" s="58">
        <f t="shared" si="1"/>
        <v>0</v>
      </c>
    </row>
    <row r="124" spans="1:7" ht="20.100000000000001" customHeight="1" x14ac:dyDescent="0.2">
      <c r="A124" s="36">
        <f>'3. Laporan SPPA'!A123</f>
        <v>0</v>
      </c>
      <c r="B124" s="37">
        <f>VLOOKUP(A124,'3. Laporan SPPA'!A:D,4,0)</f>
        <v>0</v>
      </c>
      <c r="C124" s="36">
        <f>VLOOKUP(A124,'3. Laporan SPPA'!A:F,5,0)</f>
        <v>0</v>
      </c>
      <c r="D124" s="36">
        <f>VLOOKUP(A124,'3. Laporan SPPA'!A:F,6,0)</f>
        <v>0</v>
      </c>
      <c r="E124" s="41">
        <f>VLOOKUP(A124,'2.Laporan Baki Aset'!C:D,2,0)</f>
        <v>0</v>
      </c>
      <c r="F124" s="33" t="e">
        <f>VLOOKUP(A124,Table1[[#All],[ID Lama Aset]],1,0)</f>
        <v>#N/A</v>
      </c>
      <c r="G124" s="58">
        <f t="shared" si="1"/>
        <v>0</v>
      </c>
    </row>
    <row r="125" spans="1:7" ht="20.100000000000001" customHeight="1" x14ac:dyDescent="0.2">
      <c r="A125" s="36">
        <f>'3. Laporan SPPA'!A124</f>
        <v>0</v>
      </c>
      <c r="B125" s="37">
        <f>VLOOKUP(A125,'3. Laporan SPPA'!A:D,4,0)</f>
        <v>0</v>
      </c>
      <c r="C125" s="36">
        <f>VLOOKUP(A125,'3. Laporan SPPA'!A:F,5,0)</f>
        <v>0</v>
      </c>
      <c r="D125" s="36">
        <f>VLOOKUP(A125,'3. Laporan SPPA'!A:F,6,0)</f>
        <v>0</v>
      </c>
      <c r="E125" s="41">
        <f>VLOOKUP(A125,'2.Laporan Baki Aset'!C:D,2,0)</f>
        <v>0</v>
      </c>
      <c r="F125" s="33" t="e">
        <f>VLOOKUP(A125,Table1[[#All],[ID Lama Aset]],1,0)</f>
        <v>#N/A</v>
      </c>
      <c r="G125" s="58">
        <f t="shared" si="1"/>
        <v>0</v>
      </c>
    </row>
    <row r="126" spans="1:7" ht="20.100000000000001" customHeight="1" x14ac:dyDescent="0.2">
      <c r="A126" s="36">
        <f>'3. Laporan SPPA'!A125</f>
        <v>0</v>
      </c>
      <c r="B126" s="37">
        <f>VLOOKUP(A126,'3. Laporan SPPA'!A:D,4,0)</f>
        <v>0</v>
      </c>
      <c r="C126" s="36">
        <f>VLOOKUP(A126,'3. Laporan SPPA'!A:F,5,0)</f>
        <v>0</v>
      </c>
      <c r="D126" s="36">
        <f>VLOOKUP(A126,'3. Laporan SPPA'!A:F,6,0)</f>
        <v>0</v>
      </c>
      <c r="E126" s="41">
        <f>VLOOKUP(A126,'2.Laporan Baki Aset'!C:D,2,0)</f>
        <v>0</v>
      </c>
      <c r="F126" s="33" t="e">
        <f>VLOOKUP(A126,Table1[[#All],[ID Lama Aset]],1,0)</f>
        <v>#N/A</v>
      </c>
      <c r="G126" s="58">
        <f t="shared" si="1"/>
        <v>0</v>
      </c>
    </row>
    <row r="127" spans="1:7" ht="20.100000000000001" customHeight="1" x14ac:dyDescent="0.2">
      <c r="A127" s="36">
        <f>'3. Laporan SPPA'!A126</f>
        <v>0</v>
      </c>
      <c r="B127" s="37">
        <f>VLOOKUP(A127,'3. Laporan SPPA'!A:D,4,0)</f>
        <v>0</v>
      </c>
      <c r="C127" s="36">
        <f>VLOOKUP(A127,'3. Laporan SPPA'!A:F,5,0)</f>
        <v>0</v>
      </c>
      <c r="D127" s="36">
        <f>VLOOKUP(A127,'3. Laporan SPPA'!A:F,6,0)</f>
        <v>0</v>
      </c>
      <c r="E127" s="41">
        <f>VLOOKUP(A127,'2.Laporan Baki Aset'!C:D,2,0)</f>
        <v>0</v>
      </c>
      <c r="F127" s="33" t="e">
        <f>VLOOKUP(A127,Table1[[#All],[ID Lama Aset]],1,0)</f>
        <v>#N/A</v>
      </c>
      <c r="G127" s="58">
        <f t="shared" si="1"/>
        <v>0</v>
      </c>
    </row>
    <row r="128" spans="1:7" ht="20.100000000000001" customHeight="1" x14ac:dyDescent="0.2">
      <c r="A128" s="36">
        <f>'3. Laporan SPPA'!A127</f>
        <v>0</v>
      </c>
      <c r="B128" s="37">
        <f>VLOOKUP(A128,'3. Laporan SPPA'!A:D,4,0)</f>
        <v>0</v>
      </c>
      <c r="C128" s="36">
        <f>VLOOKUP(A128,'3. Laporan SPPA'!A:F,5,0)</f>
        <v>0</v>
      </c>
      <c r="D128" s="36">
        <f>VLOOKUP(A128,'3. Laporan SPPA'!A:F,6,0)</f>
        <v>0</v>
      </c>
      <c r="E128" s="41">
        <f>VLOOKUP(A128,'2.Laporan Baki Aset'!C:D,2,0)</f>
        <v>0</v>
      </c>
      <c r="F128" s="33" t="e">
        <f>VLOOKUP(A128,Table1[[#All],[ID Lama Aset]],1,0)</f>
        <v>#N/A</v>
      </c>
      <c r="G128" s="58">
        <f t="shared" si="1"/>
        <v>0</v>
      </c>
    </row>
    <row r="129" spans="1:7" ht="20.100000000000001" customHeight="1" x14ac:dyDescent="0.2">
      <c r="A129" s="36">
        <f>'3. Laporan SPPA'!A128</f>
        <v>0</v>
      </c>
      <c r="B129" s="37">
        <f>VLOOKUP(A129,'3. Laporan SPPA'!A:D,4,0)</f>
        <v>0</v>
      </c>
      <c r="C129" s="36">
        <f>VLOOKUP(A129,'3. Laporan SPPA'!A:F,5,0)</f>
        <v>0</v>
      </c>
      <c r="D129" s="36">
        <f>VLOOKUP(A129,'3. Laporan SPPA'!A:F,6,0)</f>
        <v>0</v>
      </c>
      <c r="E129" s="41">
        <f>VLOOKUP(A129,'2.Laporan Baki Aset'!C:D,2,0)</f>
        <v>0</v>
      </c>
      <c r="F129" s="33" t="e">
        <f>VLOOKUP(A129,Table1[[#All],[ID Lama Aset]],1,0)</f>
        <v>#N/A</v>
      </c>
      <c r="G129" s="58">
        <f t="shared" si="1"/>
        <v>0</v>
      </c>
    </row>
    <row r="130" spans="1:7" ht="20.100000000000001" customHeight="1" x14ac:dyDescent="0.2">
      <c r="A130" s="36">
        <f>'3. Laporan SPPA'!A129</f>
        <v>0</v>
      </c>
      <c r="B130" s="37">
        <f>VLOOKUP(A130,'3. Laporan SPPA'!A:D,4,0)</f>
        <v>0</v>
      </c>
      <c r="C130" s="36">
        <f>VLOOKUP(A130,'3. Laporan SPPA'!A:F,5,0)</f>
        <v>0</v>
      </c>
      <c r="D130" s="36">
        <f>VLOOKUP(A130,'3. Laporan SPPA'!A:F,6,0)</f>
        <v>0</v>
      </c>
      <c r="E130" s="41">
        <f>VLOOKUP(A130,'2.Laporan Baki Aset'!C:D,2,0)</f>
        <v>0</v>
      </c>
      <c r="F130" s="33" t="e">
        <f>VLOOKUP(A130,Table1[[#All],[ID Lama Aset]],1,0)</f>
        <v>#N/A</v>
      </c>
      <c r="G130" s="58">
        <f t="shared" si="1"/>
        <v>0</v>
      </c>
    </row>
    <row r="131" spans="1:7" ht="20.100000000000001" customHeight="1" x14ac:dyDescent="0.2">
      <c r="A131" s="36">
        <f>'3. Laporan SPPA'!A130</f>
        <v>0</v>
      </c>
      <c r="B131" s="37">
        <f>VLOOKUP(A131,'3. Laporan SPPA'!A:D,4,0)</f>
        <v>0</v>
      </c>
      <c r="C131" s="36">
        <f>VLOOKUP(A131,'3. Laporan SPPA'!A:F,5,0)</f>
        <v>0</v>
      </c>
      <c r="D131" s="36">
        <f>VLOOKUP(A131,'3. Laporan SPPA'!A:F,6,0)</f>
        <v>0</v>
      </c>
      <c r="E131" s="41">
        <f>VLOOKUP(A131,'2.Laporan Baki Aset'!C:D,2,0)</f>
        <v>0</v>
      </c>
      <c r="F131" s="33" t="e">
        <f>VLOOKUP(A131,Table1[[#All],[ID Lama Aset]],1,0)</f>
        <v>#N/A</v>
      </c>
      <c r="G131" s="58">
        <f t="shared" si="1"/>
        <v>0</v>
      </c>
    </row>
    <row r="132" spans="1:7" ht="20.100000000000001" customHeight="1" x14ac:dyDescent="0.2">
      <c r="A132" s="36">
        <f>'3. Laporan SPPA'!A131</f>
        <v>0</v>
      </c>
      <c r="B132" s="37">
        <f>VLOOKUP(A132,'3. Laporan SPPA'!A:D,4,0)</f>
        <v>0</v>
      </c>
      <c r="C132" s="36">
        <f>VLOOKUP(A132,'3. Laporan SPPA'!A:F,5,0)</f>
        <v>0</v>
      </c>
      <c r="D132" s="36">
        <f>VLOOKUP(A132,'3. Laporan SPPA'!A:F,6,0)</f>
        <v>0</v>
      </c>
      <c r="E132" s="41">
        <f>VLOOKUP(A132,'2.Laporan Baki Aset'!C:D,2,0)</f>
        <v>0</v>
      </c>
      <c r="F132" s="33" t="e">
        <f>VLOOKUP(A132,Table1[[#All],[ID Lama Aset]],1,0)</f>
        <v>#N/A</v>
      </c>
      <c r="G132" s="58">
        <f t="shared" ref="G132:G195" si="2">IFERROR(F132,B132)</f>
        <v>0</v>
      </c>
    </row>
    <row r="133" spans="1:7" ht="20.100000000000001" customHeight="1" x14ac:dyDescent="0.2">
      <c r="A133" s="36">
        <f>'3. Laporan SPPA'!A132</f>
        <v>0</v>
      </c>
      <c r="B133" s="37">
        <f>VLOOKUP(A133,'3. Laporan SPPA'!A:D,4,0)</f>
        <v>0</v>
      </c>
      <c r="C133" s="36">
        <f>VLOOKUP(A133,'3. Laporan SPPA'!A:F,5,0)</f>
        <v>0</v>
      </c>
      <c r="D133" s="36">
        <f>VLOOKUP(A133,'3. Laporan SPPA'!A:F,6,0)</f>
        <v>0</v>
      </c>
      <c r="E133" s="41">
        <f>VLOOKUP(A133,'2.Laporan Baki Aset'!C:D,2,0)</f>
        <v>0</v>
      </c>
      <c r="F133" s="33" t="e">
        <f>VLOOKUP(A133,Table1[[#All],[ID Lama Aset]],1,0)</f>
        <v>#N/A</v>
      </c>
      <c r="G133" s="58">
        <f t="shared" si="2"/>
        <v>0</v>
      </c>
    </row>
    <row r="134" spans="1:7" ht="20.100000000000001" customHeight="1" x14ac:dyDescent="0.2">
      <c r="A134" s="36">
        <f>'3. Laporan SPPA'!A133</f>
        <v>0</v>
      </c>
      <c r="B134" s="37">
        <f>VLOOKUP(A134,'3. Laporan SPPA'!A:D,4,0)</f>
        <v>0</v>
      </c>
      <c r="C134" s="36">
        <f>VLOOKUP(A134,'3. Laporan SPPA'!A:F,5,0)</f>
        <v>0</v>
      </c>
      <c r="D134" s="36">
        <f>VLOOKUP(A134,'3. Laporan SPPA'!A:F,6,0)</f>
        <v>0</v>
      </c>
      <c r="E134" s="41">
        <f>VLOOKUP(A134,'2.Laporan Baki Aset'!C:D,2,0)</f>
        <v>0</v>
      </c>
      <c r="F134" s="33" t="e">
        <f>VLOOKUP(A134,Table1[[#All],[ID Lama Aset]],1,0)</f>
        <v>#N/A</v>
      </c>
      <c r="G134" s="58">
        <f t="shared" si="2"/>
        <v>0</v>
      </c>
    </row>
    <row r="135" spans="1:7" ht="20.100000000000001" customHeight="1" x14ac:dyDescent="0.2">
      <c r="A135" s="36">
        <f>'3. Laporan SPPA'!A134</f>
        <v>0</v>
      </c>
      <c r="B135" s="37">
        <f>VLOOKUP(A135,'3. Laporan SPPA'!A:D,4,0)</f>
        <v>0</v>
      </c>
      <c r="C135" s="36">
        <f>VLOOKUP(A135,'3. Laporan SPPA'!A:F,5,0)</f>
        <v>0</v>
      </c>
      <c r="D135" s="36">
        <f>VLOOKUP(A135,'3. Laporan SPPA'!A:F,6,0)</f>
        <v>0</v>
      </c>
      <c r="E135" s="41">
        <f>VLOOKUP(A135,'2.Laporan Baki Aset'!C:D,2,0)</f>
        <v>0</v>
      </c>
      <c r="F135" s="33" t="e">
        <f>VLOOKUP(A135,Table1[[#All],[ID Lama Aset]],1,0)</f>
        <v>#N/A</v>
      </c>
      <c r="G135" s="58">
        <f t="shared" si="2"/>
        <v>0</v>
      </c>
    </row>
    <row r="136" spans="1:7" ht="20.100000000000001" customHeight="1" x14ac:dyDescent="0.2">
      <c r="A136" s="36">
        <f>'3. Laporan SPPA'!A135</f>
        <v>0</v>
      </c>
      <c r="B136" s="37">
        <f>VLOOKUP(A136,'3. Laporan SPPA'!A:D,4,0)</f>
        <v>0</v>
      </c>
      <c r="C136" s="36">
        <f>VLOOKUP(A136,'3. Laporan SPPA'!A:F,5,0)</f>
        <v>0</v>
      </c>
      <c r="D136" s="36">
        <f>VLOOKUP(A136,'3. Laporan SPPA'!A:F,6,0)</f>
        <v>0</v>
      </c>
      <c r="E136" s="41">
        <f>VLOOKUP(A136,'2.Laporan Baki Aset'!C:D,2,0)</f>
        <v>0</v>
      </c>
      <c r="F136" s="33" t="e">
        <f>VLOOKUP(A136,Table1[[#All],[ID Lama Aset]],1,0)</f>
        <v>#N/A</v>
      </c>
      <c r="G136" s="58">
        <f t="shared" si="2"/>
        <v>0</v>
      </c>
    </row>
    <row r="137" spans="1:7" ht="20.100000000000001" customHeight="1" x14ac:dyDescent="0.2">
      <c r="A137" s="36">
        <f>'3. Laporan SPPA'!A136</f>
        <v>0</v>
      </c>
      <c r="B137" s="37">
        <f>VLOOKUP(A137,'3. Laporan SPPA'!A:D,4,0)</f>
        <v>0</v>
      </c>
      <c r="C137" s="36">
        <f>VLOOKUP(A137,'3. Laporan SPPA'!A:F,5,0)</f>
        <v>0</v>
      </c>
      <c r="D137" s="36">
        <f>VLOOKUP(A137,'3. Laporan SPPA'!A:F,6,0)</f>
        <v>0</v>
      </c>
      <c r="E137" s="41">
        <f>VLOOKUP(A137,'2.Laporan Baki Aset'!C:D,2,0)</f>
        <v>0</v>
      </c>
      <c r="F137" s="33" t="e">
        <f>VLOOKUP(A137,Table1[[#All],[ID Lama Aset]],1,0)</f>
        <v>#N/A</v>
      </c>
      <c r="G137" s="58">
        <f t="shared" si="2"/>
        <v>0</v>
      </c>
    </row>
    <row r="138" spans="1:7" ht="20.100000000000001" customHeight="1" x14ac:dyDescent="0.2">
      <c r="A138" s="36">
        <f>'3. Laporan SPPA'!A137</f>
        <v>0</v>
      </c>
      <c r="B138" s="37">
        <f>VLOOKUP(A138,'3. Laporan SPPA'!A:D,4,0)</f>
        <v>0</v>
      </c>
      <c r="C138" s="36">
        <f>VLOOKUP(A138,'3. Laporan SPPA'!A:F,5,0)</f>
        <v>0</v>
      </c>
      <c r="D138" s="36">
        <f>VLOOKUP(A138,'3. Laporan SPPA'!A:F,6,0)</f>
        <v>0</v>
      </c>
      <c r="E138" s="41">
        <f>VLOOKUP(A138,'2.Laporan Baki Aset'!C:D,2,0)</f>
        <v>0</v>
      </c>
      <c r="F138" s="33" t="e">
        <f>VLOOKUP(A138,Table1[[#All],[ID Lama Aset]],1,0)</f>
        <v>#N/A</v>
      </c>
      <c r="G138" s="58">
        <f t="shared" si="2"/>
        <v>0</v>
      </c>
    </row>
    <row r="139" spans="1:7" ht="20.100000000000001" customHeight="1" x14ac:dyDescent="0.2">
      <c r="A139" s="36">
        <f>'3. Laporan SPPA'!A138</f>
        <v>0</v>
      </c>
      <c r="B139" s="37">
        <f>VLOOKUP(A139,'3. Laporan SPPA'!A:D,4,0)</f>
        <v>0</v>
      </c>
      <c r="C139" s="36">
        <f>VLOOKUP(A139,'3. Laporan SPPA'!A:F,5,0)</f>
        <v>0</v>
      </c>
      <c r="D139" s="36">
        <f>VLOOKUP(A139,'3. Laporan SPPA'!A:F,6,0)</f>
        <v>0</v>
      </c>
      <c r="E139" s="41">
        <f>VLOOKUP(A139,'2.Laporan Baki Aset'!C:D,2,0)</f>
        <v>0</v>
      </c>
      <c r="F139" s="33" t="e">
        <f>VLOOKUP(A139,Table1[[#All],[ID Lama Aset]],1,0)</f>
        <v>#N/A</v>
      </c>
      <c r="G139" s="58">
        <f t="shared" si="2"/>
        <v>0</v>
      </c>
    </row>
    <row r="140" spans="1:7" ht="20.100000000000001" customHeight="1" x14ac:dyDescent="0.2">
      <c r="A140" s="36">
        <f>'3. Laporan SPPA'!A139</f>
        <v>0</v>
      </c>
      <c r="B140" s="37">
        <f>VLOOKUP(A140,'3. Laporan SPPA'!A:D,4,0)</f>
        <v>0</v>
      </c>
      <c r="C140" s="36">
        <f>VLOOKUP(A140,'3. Laporan SPPA'!A:F,5,0)</f>
        <v>0</v>
      </c>
      <c r="D140" s="36">
        <f>VLOOKUP(A140,'3. Laporan SPPA'!A:F,6,0)</f>
        <v>0</v>
      </c>
      <c r="E140" s="41">
        <f>VLOOKUP(A140,'2.Laporan Baki Aset'!C:D,2,0)</f>
        <v>0</v>
      </c>
      <c r="F140" s="33" t="e">
        <f>VLOOKUP(A140,Table1[[#All],[ID Lama Aset]],1,0)</f>
        <v>#N/A</v>
      </c>
      <c r="G140" s="58">
        <f t="shared" si="2"/>
        <v>0</v>
      </c>
    </row>
    <row r="141" spans="1:7" ht="20.100000000000001" customHeight="1" x14ac:dyDescent="0.2">
      <c r="A141" s="36">
        <f>'3. Laporan SPPA'!A140</f>
        <v>0</v>
      </c>
      <c r="B141" s="37">
        <f>VLOOKUP(A141,'3. Laporan SPPA'!A:D,4,0)</f>
        <v>0</v>
      </c>
      <c r="C141" s="36">
        <f>VLOOKUP(A141,'3. Laporan SPPA'!A:F,5,0)</f>
        <v>0</v>
      </c>
      <c r="D141" s="36">
        <f>VLOOKUP(A141,'3. Laporan SPPA'!A:F,6,0)</f>
        <v>0</v>
      </c>
      <c r="E141" s="41">
        <f>VLOOKUP(A141,'2.Laporan Baki Aset'!C:D,2,0)</f>
        <v>0</v>
      </c>
      <c r="F141" s="33" t="e">
        <f>VLOOKUP(A141,Table1[[#All],[ID Lama Aset]],1,0)</f>
        <v>#N/A</v>
      </c>
      <c r="G141" s="58">
        <f t="shared" si="2"/>
        <v>0</v>
      </c>
    </row>
    <row r="142" spans="1:7" ht="20.100000000000001" customHeight="1" x14ac:dyDescent="0.2">
      <c r="A142" s="36">
        <f>'3. Laporan SPPA'!A141</f>
        <v>0</v>
      </c>
      <c r="B142" s="37">
        <f>VLOOKUP(A142,'3. Laporan SPPA'!A:D,4,0)</f>
        <v>0</v>
      </c>
      <c r="C142" s="36">
        <f>VLOOKUP(A142,'3. Laporan SPPA'!A:F,5,0)</f>
        <v>0</v>
      </c>
      <c r="D142" s="36">
        <f>VLOOKUP(A142,'3. Laporan SPPA'!A:F,6,0)</f>
        <v>0</v>
      </c>
      <c r="E142" s="41">
        <f>VLOOKUP(A142,'2.Laporan Baki Aset'!C:D,2,0)</f>
        <v>0</v>
      </c>
      <c r="F142" s="33" t="e">
        <f>VLOOKUP(A142,Table1[[#All],[ID Lama Aset]],1,0)</f>
        <v>#N/A</v>
      </c>
      <c r="G142" s="58">
        <f t="shared" si="2"/>
        <v>0</v>
      </c>
    </row>
    <row r="143" spans="1:7" ht="20.100000000000001" customHeight="1" x14ac:dyDescent="0.2">
      <c r="A143" s="36">
        <f>'3. Laporan SPPA'!A142</f>
        <v>0</v>
      </c>
      <c r="B143" s="37">
        <f>VLOOKUP(A143,'3. Laporan SPPA'!A:D,4,0)</f>
        <v>0</v>
      </c>
      <c r="C143" s="36">
        <f>VLOOKUP(A143,'3. Laporan SPPA'!A:F,5,0)</f>
        <v>0</v>
      </c>
      <c r="D143" s="36">
        <f>VLOOKUP(A143,'3. Laporan SPPA'!A:F,6,0)</f>
        <v>0</v>
      </c>
      <c r="E143" s="41">
        <f>VLOOKUP(A143,'2.Laporan Baki Aset'!C:D,2,0)</f>
        <v>0</v>
      </c>
      <c r="F143" s="33" t="e">
        <f>VLOOKUP(A143,Table1[[#All],[ID Lama Aset]],1,0)</f>
        <v>#N/A</v>
      </c>
      <c r="G143" s="58">
        <f t="shared" si="2"/>
        <v>0</v>
      </c>
    </row>
    <row r="144" spans="1:7" ht="20.100000000000001" customHeight="1" x14ac:dyDescent="0.2">
      <c r="A144" s="36">
        <f>'3. Laporan SPPA'!A143</f>
        <v>0</v>
      </c>
      <c r="B144" s="37">
        <f>VLOOKUP(A144,'3. Laporan SPPA'!A:D,4,0)</f>
        <v>0</v>
      </c>
      <c r="C144" s="36">
        <f>VLOOKUP(A144,'3. Laporan SPPA'!A:F,5,0)</f>
        <v>0</v>
      </c>
      <c r="D144" s="36">
        <f>VLOOKUP(A144,'3. Laporan SPPA'!A:F,6,0)</f>
        <v>0</v>
      </c>
      <c r="E144" s="41">
        <f>VLOOKUP(A144,'2.Laporan Baki Aset'!C:D,2,0)</f>
        <v>0</v>
      </c>
      <c r="F144" s="33" t="e">
        <f>VLOOKUP(A144,Table1[[#All],[ID Lama Aset]],1,0)</f>
        <v>#N/A</v>
      </c>
      <c r="G144" s="58">
        <f t="shared" si="2"/>
        <v>0</v>
      </c>
    </row>
    <row r="145" spans="1:7" ht="20.100000000000001" customHeight="1" x14ac:dyDescent="0.2">
      <c r="A145" s="36">
        <f>'3. Laporan SPPA'!A144</f>
        <v>0</v>
      </c>
      <c r="B145" s="37">
        <f>VLOOKUP(A145,'3. Laporan SPPA'!A:D,4,0)</f>
        <v>0</v>
      </c>
      <c r="C145" s="36">
        <f>VLOOKUP(A145,'3. Laporan SPPA'!A:F,5,0)</f>
        <v>0</v>
      </c>
      <c r="D145" s="36">
        <f>VLOOKUP(A145,'3. Laporan SPPA'!A:F,6,0)</f>
        <v>0</v>
      </c>
      <c r="E145" s="41">
        <f>VLOOKUP(A145,'2.Laporan Baki Aset'!C:D,2,0)</f>
        <v>0</v>
      </c>
      <c r="F145" s="33" t="e">
        <f>VLOOKUP(A145,Table1[[#All],[ID Lama Aset]],1,0)</f>
        <v>#N/A</v>
      </c>
      <c r="G145" s="58">
        <f t="shared" si="2"/>
        <v>0</v>
      </c>
    </row>
    <row r="146" spans="1:7" ht="20.100000000000001" customHeight="1" x14ac:dyDescent="0.2">
      <c r="A146" s="36">
        <f>'3. Laporan SPPA'!A145</f>
        <v>0</v>
      </c>
      <c r="B146" s="37">
        <f>VLOOKUP(A146,'3. Laporan SPPA'!A:D,4,0)</f>
        <v>0</v>
      </c>
      <c r="C146" s="36">
        <f>VLOOKUP(A146,'3. Laporan SPPA'!A:F,5,0)</f>
        <v>0</v>
      </c>
      <c r="D146" s="36">
        <f>VLOOKUP(A146,'3. Laporan SPPA'!A:F,6,0)</f>
        <v>0</v>
      </c>
      <c r="E146" s="41">
        <f>VLOOKUP(A146,'2.Laporan Baki Aset'!C:D,2,0)</f>
        <v>0</v>
      </c>
      <c r="F146" s="33" t="e">
        <f>VLOOKUP(A146,Table1[[#All],[ID Lama Aset]],1,0)</f>
        <v>#N/A</v>
      </c>
      <c r="G146" s="58">
        <f t="shared" si="2"/>
        <v>0</v>
      </c>
    </row>
    <row r="147" spans="1:7" ht="20.100000000000001" customHeight="1" x14ac:dyDescent="0.2">
      <c r="A147" s="36">
        <f>'3. Laporan SPPA'!A146</f>
        <v>0</v>
      </c>
      <c r="B147" s="37">
        <f>VLOOKUP(A147,'3. Laporan SPPA'!A:D,4,0)</f>
        <v>0</v>
      </c>
      <c r="C147" s="36">
        <f>VLOOKUP(A147,'3. Laporan SPPA'!A:F,5,0)</f>
        <v>0</v>
      </c>
      <c r="D147" s="36">
        <f>VLOOKUP(A147,'3. Laporan SPPA'!A:F,6,0)</f>
        <v>0</v>
      </c>
      <c r="E147" s="41">
        <f>VLOOKUP(A147,'2.Laporan Baki Aset'!C:D,2,0)</f>
        <v>0</v>
      </c>
      <c r="F147" s="33" t="e">
        <f>VLOOKUP(A147,Table1[[#All],[ID Lama Aset]],1,0)</f>
        <v>#N/A</v>
      </c>
      <c r="G147" s="58">
        <f t="shared" si="2"/>
        <v>0</v>
      </c>
    </row>
    <row r="148" spans="1:7" ht="20.100000000000001" customHeight="1" x14ac:dyDescent="0.2">
      <c r="A148" s="36">
        <f>'3. Laporan SPPA'!A147</f>
        <v>0</v>
      </c>
      <c r="B148" s="37">
        <f>VLOOKUP(A148,'3. Laporan SPPA'!A:D,4,0)</f>
        <v>0</v>
      </c>
      <c r="C148" s="36">
        <f>VLOOKUP(A148,'3. Laporan SPPA'!A:F,5,0)</f>
        <v>0</v>
      </c>
      <c r="D148" s="36">
        <f>VLOOKUP(A148,'3. Laporan SPPA'!A:F,6,0)</f>
        <v>0</v>
      </c>
      <c r="E148" s="41">
        <f>VLOOKUP(A148,'2.Laporan Baki Aset'!C:D,2,0)</f>
        <v>0</v>
      </c>
      <c r="F148" s="33" t="e">
        <f>VLOOKUP(A148,Table1[[#All],[ID Lama Aset]],1,0)</f>
        <v>#N/A</v>
      </c>
      <c r="G148" s="58">
        <f t="shared" si="2"/>
        <v>0</v>
      </c>
    </row>
    <row r="149" spans="1:7" ht="20.100000000000001" customHeight="1" x14ac:dyDescent="0.2">
      <c r="A149" s="36">
        <f>'3. Laporan SPPA'!A148</f>
        <v>0</v>
      </c>
      <c r="B149" s="37">
        <f>VLOOKUP(A149,'3. Laporan SPPA'!A:D,4,0)</f>
        <v>0</v>
      </c>
      <c r="C149" s="36">
        <f>VLOOKUP(A149,'3. Laporan SPPA'!A:F,5,0)</f>
        <v>0</v>
      </c>
      <c r="D149" s="36">
        <f>VLOOKUP(A149,'3. Laporan SPPA'!A:F,6,0)</f>
        <v>0</v>
      </c>
      <c r="E149" s="41">
        <f>VLOOKUP(A149,'2.Laporan Baki Aset'!C:D,2,0)</f>
        <v>0</v>
      </c>
      <c r="F149" s="33" t="e">
        <f>VLOOKUP(A149,Table1[[#All],[ID Lama Aset]],1,0)</f>
        <v>#N/A</v>
      </c>
      <c r="G149" s="58">
        <f t="shared" si="2"/>
        <v>0</v>
      </c>
    </row>
    <row r="150" spans="1:7" ht="20.100000000000001" customHeight="1" x14ac:dyDescent="0.2">
      <c r="A150" s="36">
        <f>'3. Laporan SPPA'!A149</f>
        <v>0</v>
      </c>
      <c r="B150" s="37">
        <f>VLOOKUP(A150,'3. Laporan SPPA'!A:D,4,0)</f>
        <v>0</v>
      </c>
      <c r="C150" s="36">
        <f>VLOOKUP(A150,'3. Laporan SPPA'!A:F,5,0)</f>
        <v>0</v>
      </c>
      <c r="D150" s="36">
        <f>VLOOKUP(A150,'3. Laporan SPPA'!A:F,6,0)</f>
        <v>0</v>
      </c>
      <c r="E150" s="41">
        <f>VLOOKUP(A150,'2.Laporan Baki Aset'!C:D,2,0)</f>
        <v>0</v>
      </c>
      <c r="F150" s="33" t="e">
        <f>VLOOKUP(A150,Table1[[#All],[ID Lama Aset]],1,0)</f>
        <v>#N/A</v>
      </c>
      <c r="G150" s="58">
        <f t="shared" si="2"/>
        <v>0</v>
      </c>
    </row>
    <row r="151" spans="1:7" ht="20.100000000000001" customHeight="1" x14ac:dyDescent="0.2">
      <c r="A151" s="36">
        <f>'3. Laporan SPPA'!A150</f>
        <v>0</v>
      </c>
      <c r="B151" s="37">
        <f>VLOOKUP(A151,'3. Laporan SPPA'!A:D,4,0)</f>
        <v>0</v>
      </c>
      <c r="C151" s="36">
        <f>VLOOKUP(A151,'3. Laporan SPPA'!A:F,5,0)</f>
        <v>0</v>
      </c>
      <c r="D151" s="36">
        <f>VLOOKUP(A151,'3. Laporan SPPA'!A:F,6,0)</f>
        <v>0</v>
      </c>
      <c r="E151" s="41">
        <f>VLOOKUP(A151,'2.Laporan Baki Aset'!C:D,2,0)</f>
        <v>0</v>
      </c>
      <c r="F151" s="33" t="e">
        <f>VLOOKUP(A151,Table1[[#All],[ID Lama Aset]],1,0)</f>
        <v>#N/A</v>
      </c>
      <c r="G151" s="58">
        <f t="shared" si="2"/>
        <v>0</v>
      </c>
    </row>
    <row r="152" spans="1:7" ht="20.100000000000001" customHeight="1" x14ac:dyDescent="0.2">
      <c r="A152" s="36">
        <f>'3. Laporan SPPA'!A151</f>
        <v>0</v>
      </c>
      <c r="B152" s="37">
        <f>VLOOKUP(A152,'3. Laporan SPPA'!A:D,4,0)</f>
        <v>0</v>
      </c>
      <c r="C152" s="36">
        <f>VLOOKUP(A152,'3. Laporan SPPA'!A:F,5,0)</f>
        <v>0</v>
      </c>
      <c r="D152" s="36">
        <f>VLOOKUP(A152,'3. Laporan SPPA'!A:F,6,0)</f>
        <v>0</v>
      </c>
      <c r="E152" s="41">
        <f>VLOOKUP(A152,'2.Laporan Baki Aset'!C:D,2,0)</f>
        <v>0</v>
      </c>
      <c r="F152" s="33" t="e">
        <f>VLOOKUP(A152,Table1[[#All],[ID Lama Aset]],1,0)</f>
        <v>#N/A</v>
      </c>
      <c r="G152" s="58">
        <f t="shared" si="2"/>
        <v>0</v>
      </c>
    </row>
    <row r="153" spans="1:7" ht="20.100000000000001" customHeight="1" x14ac:dyDescent="0.2">
      <c r="A153" s="36">
        <f>'3. Laporan SPPA'!A152</f>
        <v>0</v>
      </c>
      <c r="B153" s="37">
        <f>VLOOKUP(A153,'3. Laporan SPPA'!A:D,4,0)</f>
        <v>0</v>
      </c>
      <c r="C153" s="36">
        <f>VLOOKUP(A153,'3. Laporan SPPA'!A:F,5,0)</f>
        <v>0</v>
      </c>
      <c r="D153" s="36">
        <f>VLOOKUP(A153,'3. Laporan SPPA'!A:F,6,0)</f>
        <v>0</v>
      </c>
      <c r="E153" s="41">
        <f>VLOOKUP(A153,'2.Laporan Baki Aset'!C:D,2,0)</f>
        <v>0</v>
      </c>
      <c r="F153" s="33" t="e">
        <f>VLOOKUP(A153,Table1[[#All],[ID Lama Aset]],1,0)</f>
        <v>#N/A</v>
      </c>
      <c r="G153" s="58">
        <f t="shared" si="2"/>
        <v>0</v>
      </c>
    </row>
    <row r="154" spans="1:7" ht="20.100000000000001" customHeight="1" x14ac:dyDescent="0.2">
      <c r="A154" s="36">
        <f>'3. Laporan SPPA'!A153</f>
        <v>0</v>
      </c>
      <c r="B154" s="37">
        <f>VLOOKUP(A154,'3. Laporan SPPA'!A:D,4,0)</f>
        <v>0</v>
      </c>
      <c r="C154" s="36">
        <f>VLOOKUP(A154,'3. Laporan SPPA'!A:F,5,0)</f>
        <v>0</v>
      </c>
      <c r="D154" s="36">
        <f>VLOOKUP(A154,'3. Laporan SPPA'!A:F,6,0)</f>
        <v>0</v>
      </c>
      <c r="E154" s="41">
        <f>VLOOKUP(A154,'2.Laporan Baki Aset'!C:D,2,0)</f>
        <v>0</v>
      </c>
      <c r="F154" s="33" t="e">
        <f>VLOOKUP(A154,Table1[[#All],[ID Lama Aset]],1,0)</f>
        <v>#N/A</v>
      </c>
      <c r="G154" s="58">
        <f t="shared" si="2"/>
        <v>0</v>
      </c>
    </row>
    <row r="155" spans="1:7" ht="20.100000000000001" customHeight="1" x14ac:dyDescent="0.2">
      <c r="A155" s="36">
        <f>'3. Laporan SPPA'!A154</f>
        <v>0</v>
      </c>
      <c r="B155" s="37">
        <f>VLOOKUP(A155,'3. Laporan SPPA'!A:D,4,0)</f>
        <v>0</v>
      </c>
      <c r="C155" s="36">
        <f>VLOOKUP(A155,'3. Laporan SPPA'!A:F,5,0)</f>
        <v>0</v>
      </c>
      <c r="D155" s="36">
        <f>VLOOKUP(A155,'3. Laporan SPPA'!A:F,6,0)</f>
        <v>0</v>
      </c>
      <c r="E155" s="41">
        <f>VLOOKUP(A155,'2.Laporan Baki Aset'!C:D,2,0)</f>
        <v>0</v>
      </c>
      <c r="F155" s="33" t="e">
        <f>VLOOKUP(A155,Table1[[#All],[ID Lama Aset]],1,0)</f>
        <v>#N/A</v>
      </c>
      <c r="G155" s="58">
        <f t="shared" si="2"/>
        <v>0</v>
      </c>
    </row>
    <row r="156" spans="1:7" ht="20.100000000000001" customHeight="1" x14ac:dyDescent="0.2">
      <c r="A156" s="36">
        <f>'3. Laporan SPPA'!A155</f>
        <v>0</v>
      </c>
      <c r="B156" s="37">
        <f>VLOOKUP(A156,'3. Laporan SPPA'!A:D,4,0)</f>
        <v>0</v>
      </c>
      <c r="C156" s="36">
        <f>VLOOKUP(A156,'3. Laporan SPPA'!A:F,5,0)</f>
        <v>0</v>
      </c>
      <c r="D156" s="36">
        <f>VLOOKUP(A156,'3. Laporan SPPA'!A:F,6,0)</f>
        <v>0</v>
      </c>
      <c r="E156" s="41">
        <f>VLOOKUP(A156,'2.Laporan Baki Aset'!C:D,2,0)</f>
        <v>0</v>
      </c>
      <c r="F156" s="33" t="e">
        <f>VLOOKUP(A156,Table1[[#All],[ID Lama Aset]],1,0)</f>
        <v>#N/A</v>
      </c>
      <c r="G156" s="58">
        <f t="shared" si="2"/>
        <v>0</v>
      </c>
    </row>
    <row r="157" spans="1:7" ht="20.100000000000001" customHeight="1" x14ac:dyDescent="0.2">
      <c r="A157" s="36">
        <f>'3. Laporan SPPA'!A156</f>
        <v>0</v>
      </c>
      <c r="B157" s="37">
        <f>VLOOKUP(A157,'3. Laporan SPPA'!A:D,4,0)</f>
        <v>0</v>
      </c>
      <c r="C157" s="36">
        <f>VLOOKUP(A157,'3. Laporan SPPA'!A:F,5,0)</f>
        <v>0</v>
      </c>
      <c r="D157" s="36">
        <f>VLOOKUP(A157,'3. Laporan SPPA'!A:F,6,0)</f>
        <v>0</v>
      </c>
      <c r="E157" s="41">
        <f>VLOOKUP(A157,'2.Laporan Baki Aset'!C:D,2,0)</f>
        <v>0</v>
      </c>
      <c r="F157" s="33" t="e">
        <f>VLOOKUP(A157,Table1[[#All],[ID Lama Aset]],1,0)</f>
        <v>#N/A</v>
      </c>
      <c r="G157" s="58">
        <f t="shared" si="2"/>
        <v>0</v>
      </c>
    </row>
    <row r="158" spans="1:7" ht="20.100000000000001" customHeight="1" x14ac:dyDescent="0.2">
      <c r="A158" s="36">
        <f>'3. Laporan SPPA'!A157</f>
        <v>0</v>
      </c>
      <c r="B158" s="37">
        <f>VLOOKUP(A158,'3. Laporan SPPA'!A:D,4,0)</f>
        <v>0</v>
      </c>
      <c r="C158" s="36">
        <f>VLOOKUP(A158,'3. Laporan SPPA'!A:F,5,0)</f>
        <v>0</v>
      </c>
      <c r="D158" s="36">
        <f>VLOOKUP(A158,'3. Laporan SPPA'!A:F,6,0)</f>
        <v>0</v>
      </c>
      <c r="E158" s="41">
        <f>VLOOKUP(A158,'2.Laporan Baki Aset'!C:D,2,0)</f>
        <v>0</v>
      </c>
      <c r="F158" s="33" t="e">
        <f>VLOOKUP(A158,Table1[[#All],[ID Lama Aset]],1,0)</f>
        <v>#N/A</v>
      </c>
      <c r="G158" s="58">
        <f t="shared" si="2"/>
        <v>0</v>
      </c>
    </row>
    <row r="159" spans="1:7" ht="20.100000000000001" customHeight="1" x14ac:dyDescent="0.2">
      <c r="A159" s="36">
        <f>'3. Laporan SPPA'!A158</f>
        <v>0</v>
      </c>
      <c r="B159" s="37">
        <f>VLOOKUP(A159,'3. Laporan SPPA'!A:D,4,0)</f>
        <v>0</v>
      </c>
      <c r="C159" s="36">
        <f>VLOOKUP(A159,'3. Laporan SPPA'!A:F,5,0)</f>
        <v>0</v>
      </c>
      <c r="D159" s="36">
        <f>VLOOKUP(A159,'3. Laporan SPPA'!A:F,6,0)</f>
        <v>0</v>
      </c>
      <c r="E159" s="41">
        <f>VLOOKUP(A159,'2.Laporan Baki Aset'!C:D,2,0)</f>
        <v>0</v>
      </c>
      <c r="F159" s="33" t="e">
        <f>VLOOKUP(A159,Table1[[#All],[ID Lama Aset]],1,0)</f>
        <v>#N/A</v>
      </c>
      <c r="G159" s="58">
        <f t="shared" si="2"/>
        <v>0</v>
      </c>
    </row>
    <row r="160" spans="1:7" ht="20.100000000000001" customHeight="1" x14ac:dyDescent="0.2">
      <c r="A160" s="36">
        <f>'3. Laporan SPPA'!A159</f>
        <v>0</v>
      </c>
      <c r="B160" s="37">
        <f>VLOOKUP(A160,'3. Laporan SPPA'!A:D,4,0)</f>
        <v>0</v>
      </c>
      <c r="C160" s="36">
        <f>VLOOKUP(A160,'3. Laporan SPPA'!A:F,5,0)</f>
        <v>0</v>
      </c>
      <c r="D160" s="36">
        <f>VLOOKUP(A160,'3. Laporan SPPA'!A:F,6,0)</f>
        <v>0</v>
      </c>
      <c r="E160" s="41">
        <f>VLOOKUP(A160,'2.Laporan Baki Aset'!C:D,2,0)</f>
        <v>0</v>
      </c>
      <c r="F160" s="33" t="e">
        <f>VLOOKUP(A160,Table1[[#All],[ID Lama Aset]],1,0)</f>
        <v>#N/A</v>
      </c>
      <c r="G160" s="58">
        <f t="shared" si="2"/>
        <v>0</v>
      </c>
    </row>
    <row r="161" spans="1:7" ht="20.100000000000001" customHeight="1" x14ac:dyDescent="0.2">
      <c r="A161" s="36">
        <f>'3. Laporan SPPA'!A160</f>
        <v>0</v>
      </c>
      <c r="B161" s="37">
        <f>VLOOKUP(A161,'3. Laporan SPPA'!A:D,4,0)</f>
        <v>0</v>
      </c>
      <c r="C161" s="36">
        <f>VLOOKUP(A161,'3. Laporan SPPA'!A:F,5,0)</f>
        <v>0</v>
      </c>
      <c r="D161" s="36">
        <f>VLOOKUP(A161,'3. Laporan SPPA'!A:F,6,0)</f>
        <v>0</v>
      </c>
      <c r="E161" s="41">
        <f>VLOOKUP(A161,'2.Laporan Baki Aset'!C:D,2,0)</f>
        <v>0</v>
      </c>
      <c r="F161" s="33" t="e">
        <f>VLOOKUP(A161,Table1[[#All],[ID Lama Aset]],1,0)</f>
        <v>#N/A</v>
      </c>
      <c r="G161" s="58">
        <f t="shared" si="2"/>
        <v>0</v>
      </c>
    </row>
    <row r="162" spans="1:7" ht="20.100000000000001" customHeight="1" x14ac:dyDescent="0.2">
      <c r="A162" s="36">
        <f>'3. Laporan SPPA'!A161</f>
        <v>0</v>
      </c>
      <c r="B162" s="37">
        <f>VLOOKUP(A162,'3. Laporan SPPA'!A:D,4,0)</f>
        <v>0</v>
      </c>
      <c r="C162" s="36">
        <f>VLOOKUP(A162,'3. Laporan SPPA'!A:F,5,0)</f>
        <v>0</v>
      </c>
      <c r="D162" s="36">
        <f>VLOOKUP(A162,'3. Laporan SPPA'!A:F,6,0)</f>
        <v>0</v>
      </c>
      <c r="E162" s="41">
        <f>VLOOKUP(A162,'2.Laporan Baki Aset'!C:D,2,0)</f>
        <v>0</v>
      </c>
      <c r="F162" s="33" t="e">
        <f>VLOOKUP(A162,Table1[[#All],[ID Lama Aset]],1,0)</f>
        <v>#N/A</v>
      </c>
      <c r="G162" s="58">
        <f t="shared" si="2"/>
        <v>0</v>
      </c>
    </row>
    <row r="163" spans="1:7" ht="20.100000000000001" customHeight="1" x14ac:dyDescent="0.2">
      <c r="A163" s="36">
        <f>'3. Laporan SPPA'!A162</f>
        <v>0</v>
      </c>
      <c r="B163" s="37">
        <f>VLOOKUP(A163,'3. Laporan SPPA'!A:D,4,0)</f>
        <v>0</v>
      </c>
      <c r="C163" s="36">
        <f>VLOOKUP(A163,'3. Laporan SPPA'!A:F,5,0)</f>
        <v>0</v>
      </c>
      <c r="D163" s="36">
        <f>VLOOKUP(A163,'3. Laporan SPPA'!A:F,6,0)</f>
        <v>0</v>
      </c>
      <c r="E163" s="41">
        <f>VLOOKUP(A163,'2.Laporan Baki Aset'!C:D,2,0)</f>
        <v>0</v>
      </c>
      <c r="F163" s="33" t="e">
        <f>VLOOKUP(A163,Table1[[#All],[ID Lama Aset]],1,0)</f>
        <v>#N/A</v>
      </c>
      <c r="G163" s="58">
        <f t="shared" si="2"/>
        <v>0</v>
      </c>
    </row>
    <row r="164" spans="1:7" ht="20.100000000000001" customHeight="1" x14ac:dyDescent="0.2">
      <c r="A164" s="36">
        <f>'3. Laporan SPPA'!A163</f>
        <v>0</v>
      </c>
      <c r="B164" s="37">
        <f>VLOOKUP(A164,'3. Laporan SPPA'!A:D,4,0)</f>
        <v>0</v>
      </c>
      <c r="C164" s="36">
        <f>VLOOKUP(A164,'3. Laporan SPPA'!A:F,5,0)</f>
        <v>0</v>
      </c>
      <c r="D164" s="36">
        <f>VLOOKUP(A164,'3. Laporan SPPA'!A:F,6,0)</f>
        <v>0</v>
      </c>
      <c r="E164" s="41">
        <f>VLOOKUP(A164,'2.Laporan Baki Aset'!C:D,2,0)</f>
        <v>0</v>
      </c>
      <c r="F164" s="33" t="e">
        <f>VLOOKUP(A164,Table1[[#All],[ID Lama Aset]],1,0)</f>
        <v>#N/A</v>
      </c>
      <c r="G164" s="58">
        <f t="shared" si="2"/>
        <v>0</v>
      </c>
    </row>
    <row r="165" spans="1:7" ht="20.100000000000001" customHeight="1" x14ac:dyDescent="0.2">
      <c r="A165" s="36">
        <f>'3. Laporan SPPA'!A164</f>
        <v>0</v>
      </c>
      <c r="B165" s="37">
        <f>VLOOKUP(A165,'3. Laporan SPPA'!A:D,4,0)</f>
        <v>0</v>
      </c>
      <c r="C165" s="36">
        <f>VLOOKUP(A165,'3. Laporan SPPA'!A:F,5,0)</f>
        <v>0</v>
      </c>
      <c r="D165" s="36">
        <f>VLOOKUP(A165,'3. Laporan SPPA'!A:F,6,0)</f>
        <v>0</v>
      </c>
      <c r="E165" s="41">
        <f>VLOOKUP(A165,'2.Laporan Baki Aset'!C:D,2,0)</f>
        <v>0</v>
      </c>
      <c r="F165" s="33" t="e">
        <f>VLOOKUP(A165,Table1[[#All],[ID Lama Aset]],1,0)</f>
        <v>#N/A</v>
      </c>
      <c r="G165" s="58">
        <f t="shared" si="2"/>
        <v>0</v>
      </c>
    </row>
    <row r="166" spans="1:7" ht="20.100000000000001" customHeight="1" x14ac:dyDescent="0.2">
      <c r="A166" s="36">
        <f>'3. Laporan SPPA'!A165</f>
        <v>0</v>
      </c>
      <c r="B166" s="37">
        <f>VLOOKUP(A166,'3. Laporan SPPA'!A:D,4,0)</f>
        <v>0</v>
      </c>
      <c r="C166" s="36">
        <f>VLOOKUP(A166,'3. Laporan SPPA'!A:F,5,0)</f>
        <v>0</v>
      </c>
      <c r="D166" s="36">
        <f>VLOOKUP(A166,'3. Laporan SPPA'!A:F,6,0)</f>
        <v>0</v>
      </c>
      <c r="E166" s="41">
        <f>VLOOKUP(A166,'2.Laporan Baki Aset'!C:D,2,0)</f>
        <v>0</v>
      </c>
      <c r="F166" s="33" t="e">
        <f>VLOOKUP(A166,Table1[[#All],[ID Lama Aset]],1,0)</f>
        <v>#N/A</v>
      </c>
      <c r="G166" s="58">
        <f t="shared" si="2"/>
        <v>0</v>
      </c>
    </row>
    <row r="167" spans="1:7" ht="20.100000000000001" customHeight="1" x14ac:dyDescent="0.2">
      <c r="A167" s="36">
        <f>'3. Laporan SPPA'!A166</f>
        <v>0</v>
      </c>
      <c r="B167" s="37">
        <f>VLOOKUP(A167,'3. Laporan SPPA'!A:D,4,0)</f>
        <v>0</v>
      </c>
      <c r="C167" s="36">
        <f>VLOOKUP(A167,'3. Laporan SPPA'!A:F,5,0)</f>
        <v>0</v>
      </c>
      <c r="D167" s="36">
        <f>VLOOKUP(A167,'3. Laporan SPPA'!A:F,6,0)</f>
        <v>0</v>
      </c>
      <c r="E167" s="41">
        <f>VLOOKUP(A167,'2.Laporan Baki Aset'!C:D,2,0)</f>
        <v>0</v>
      </c>
      <c r="F167" s="33" t="e">
        <f>VLOOKUP(A167,Table1[[#All],[ID Lama Aset]],1,0)</f>
        <v>#N/A</v>
      </c>
      <c r="G167" s="58">
        <f t="shared" si="2"/>
        <v>0</v>
      </c>
    </row>
    <row r="168" spans="1:7" ht="20.100000000000001" customHeight="1" x14ac:dyDescent="0.2">
      <c r="A168" s="36">
        <f>'3. Laporan SPPA'!A167</f>
        <v>0</v>
      </c>
      <c r="B168" s="37">
        <f>VLOOKUP(A168,'3. Laporan SPPA'!A:D,4,0)</f>
        <v>0</v>
      </c>
      <c r="C168" s="36">
        <f>VLOOKUP(A168,'3. Laporan SPPA'!A:F,5,0)</f>
        <v>0</v>
      </c>
      <c r="D168" s="36">
        <f>VLOOKUP(A168,'3. Laporan SPPA'!A:F,6,0)</f>
        <v>0</v>
      </c>
      <c r="E168" s="41">
        <f>VLOOKUP(A168,'2.Laporan Baki Aset'!C:D,2,0)</f>
        <v>0</v>
      </c>
      <c r="F168" s="33" t="e">
        <f>VLOOKUP(A168,Table1[[#All],[ID Lama Aset]],1,0)</f>
        <v>#N/A</v>
      </c>
      <c r="G168" s="58">
        <f t="shared" si="2"/>
        <v>0</v>
      </c>
    </row>
    <row r="169" spans="1:7" ht="20.100000000000001" customHeight="1" x14ac:dyDescent="0.2">
      <c r="A169" s="36">
        <f>'3. Laporan SPPA'!A168</f>
        <v>0</v>
      </c>
      <c r="B169" s="37">
        <f>VLOOKUP(A169,'3. Laporan SPPA'!A:D,4,0)</f>
        <v>0</v>
      </c>
      <c r="C169" s="36">
        <f>VLOOKUP(A169,'3. Laporan SPPA'!A:F,5,0)</f>
        <v>0</v>
      </c>
      <c r="D169" s="36">
        <f>VLOOKUP(A169,'3. Laporan SPPA'!A:F,6,0)</f>
        <v>0</v>
      </c>
      <c r="E169" s="41">
        <f>VLOOKUP(A169,'2.Laporan Baki Aset'!C:D,2,0)</f>
        <v>0</v>
      </c>
      <c r="F169" s="33" t="e">
        <f>VLOOKUP(A169,Table1[[#All],[ID Lama Aset]],1,0)</f>
        <v>#N/A</v>
      </c>
      <c r="G169" s="58">
        <f t="shared" si="2"/>
        <v>0</v>
      </c>
    </row>
    <row r="170" spans="1:7" ht="20.100000000000001" customHeight="1" x14ac:dyDescent="0.2">
      <c r="A170" s="36">
        <f>'3. Laporan SPPA'!A169</f>
        <v>0</v>
      </c>
      <c r="B170" s="37">
        <f>VLOOKUP(A170,'3. Laporan SPPA'!A:D,4,0)</f>
        <v>0</v>
      </c>
      <c r="C170" s="36">
        <f>VLOOKUP(A170,'3. Laporan SPPA'!A:F,5,0)</f>
        <v>0</v>
      </c>
      <c r="D170" s="36">
        <f>VLOOKUP(A170,'3. Laporan SPPA'!A:F,6,0)</f>
        <v>0</v>
      </c>
      <c r="E170" s="41">
        <f>VLOOKUP(A170,'2.Laporan Baki Aset'!C:D,2,0)</f>
        <v>0</v>
      </c>
      <c r="F170" s="33" t="e">
        <f>VLOOKUP(A170,Table1[[#All],[ID Lama Aset]],1,0)</f>
        <v>#N/A</v>
      </c>
      <c r="G170" s="58">
        <f t="shared" si="2"/>
        <v>0</v>
      </c>
    </row>
    <row r="171" spans="1:7" ht="20.100000000000001" customHeight="1" x14ac:dyDescent="0.2">
      <c r="A171" s="36">
        <f>'3. Laporan SPPA'!A170</f>
        <v>0</v>
      </c>
      <c r="B171" s="37">
        <f>VLOOKUP(A171,'3. Laporan SPPA'!A:D,4,0)</f>
        <v>0</v>
      </c>
      <c r="C171" s="36">
        <f>VLOOKUP(A171,'3. Laporan SPPA'!A:F,5,0)</f>
        <v>0</v>
      </c>
      <c r="D171" s="36">
        <f>VLOOKUP(A171,'3. Laporan SPPA'!A:F,6,0)</f>
        <v>0</v>
      </c>
      <c r="E171" s="41">
        <f>VLOOKUP(A171,'2.Laporan Baki Aset'!C:D,2,0)</f>
        <v>0</v>
      </c>
      <c r="F171" s="33" t="e">
        <f>VLOOKUP(A171,Table1[[#All],[ID Lama Aset]],1,0)</f>
        <v>#N/A</v>
      </c>
      <c r="G171" s="58">
        <f t="shared" si="2"/>
        <v>0</v>
      </c>
    </row>
    <row r="172" spans="1:7" ht="20.100000000000001" customHeight="1" x14ac:dyDescent="0.2">
      <c r="A172" s="36">
        <f>'3. Laporan SPPA'!A171</f>
        <v>0</v>
      </c>
      <c r="B172" s="37">
        <f>VLOOKUP(A172,'3. Laporan SPPA'!A:D,4,0)</f>
        <v>0</v>
      </c>
      <c r="C172" s="36">
        <f>VLOOKUP(A172,'3. Laporan SPPA'!A:F,5,0)</f>
        <v>0</v>
      </c>
      <c r="D172" s="36">
        <f>VLOOKUP(A172,'3. Laporan SPPA'!A:F,6,0)</f>
        <v>0</v>
      </c>
      <c r="E172" s="41">
        <f>VLOOKUP(A172,'2.Laporan Baki Aset'!C:D,2,0)</f>
        <v>0</v>
      </c>
      <c r="F172" s="33" t="e">
        <f>VLOOKUP(A172,Table1[[#All],[ID Lama Aset]],1,0)</f>
        <v>#N/A</v>
      </c>
      <c r="G172" s="58">
        <f t="shared" si="2"/>
        <v>0</v>
      </c>
    </row>
    <row r="173" spans="1:7" ht="20.100000000000001" customHeight="1" x14ac:dyDescent="0.2">
      <c r="A173" s="36">
        <f>'3. Laporan SPPA'!A172</f>
        <v>0</v>
      </c>
      <c r="B173" s="37">
        <f>VLOOKUP(A173,'3. Laporan SPPA'!A:D,4,0)</f>
        <v>0</v>
      </c>
      <c r="C173" s="36">
        <f>VLOOKUP(A173,'3. Laporan SPPA'!A:F,5,0)</f>
        <v>0</v>
      </c>
      <c r="D173" s="36">
        <f>VLOOKUP(A173,'3. Laporan SPPA'!A:F,6,0)</f>
        <v>0</v>
      </c>
      <c r="E173" s="41">
        <f>VLOOKUP(A173,'2.Laporan Baki Aset'!C:D,2,0)</f>
        <v>0</v>
      </c>
      <c r="F173" s="33" t="e">
        <f>VLOOKUP(A173,Table1[[#All],[ID Lama Aset]],1,0)</f>
        <v>#N/A</v>
      </c>
      <c r="G173" s="58">
        <f t="shared" si="2"/>
        <v>0</v>
      </c>
    </row>
    <row r="174" spans="1:7" ht="20.100000000000001" customHeight="1" x14ac:dyDescent="0.2">
      <c r="A174" s="36">
        <f>'3. Laporan SPPA'!A173</f>
        <v>0</v>
      </c>
      <c r="B174" s="37">
        <f>VLOOKUP(A174,'3. Laporan SPPA'!A:D,4,0)</f>
        <v>0</v>
      </c>
      <c r="C174" s="36">
        <f>VLOOKUP(A174,'3. Laporan SPPA'!A:F,5,0)</f>
        <v>0</v>
      </c>
      <c r="D174" s="36">
        <f>VLOOKUP(A174,'3. Laporan SPPA'!A:F,6,0)</f>
        <v>0</v>
      </c>
      <c r="E174" s="41">
        <f>VLOOKUP(A174,'2.Laporan Baki Aset'!C:D,2,0)</f>
        <v>0</v>
      </c>
      <c r="F174" s="33" t="e">
        <f>VLOOKUP(A174,Table1[[#All],[ID Lama Aset]],1,0)</f>
        <v>#N/A</v>
      </c>
      <c r="G174" s="58">
        <f t="shared" si="2"/>
        <v>0</v>
      </c>
    </row>
    <row r="175" spans="1:7" ht="20.100000000000001" customHeight="1" x14ac:dyDescent="0.2">
      <c r="A175" s="36">
        <f>'3. Laporan SPPA'!A174</f>
        <v>0</v>
      </c>
      <c r="B175" s="37">
        <f>VLOOKUP(A175,'3. Laporan SPPA'!A:D,4,0)</f>
        <v>0</v>
      </c>
      <c r="C175" s="36">
        <f>VLOOKUP(A175,'3. Laporan SPPA'!A:F,5,0)</f>
        <v>0</v>
      </c>
      <c r="D175" s="36">
        <f>VLOOKUP(A175,'3. Laporan SPPA'!A:F,6,0)</f>
        <v>0</v>
      </c>
      <c r="E175" s="41">
        <f>VLOOKUP(A175,'2.Laporan Baki Aset'!C:D,2,0)</f>
        <v>0</v>
      </c>
      <c r="F175" s="33" t="e">
        <f>VLOOKUP(A175,Table1[[#All],[ID Lama Aset]],1,0)</f>
        <v>#N/A</v>
      </c>
      <c r="G175" s="58">
        <f t="shared" si="2"/>
        <v>0</v>
      </c>
    </row>
    <row r="176" spans="1:7" ht="20.100000000000001" customHeight="1" x14ac:dyDescent="0.2">
      <c r="A176" s="36">
        <f>'3. Laporan SPPA'!A175</f>
        <v>0</v>
      </c>
      <c r="B176" s="37">
        <f>VLOOKUP(A176,'3. Laporan SPPA'!A:D,4,0)</f>
        <v>0</v>
      </c>
      <c r="C176" s="36">
        <f>VLOOKUP(A176,'3. Laporan SPPA'!A:F,5,0)</f>
        <v>0</v>
      </c>
      <c r="D176" s="36">
        <f>VLOOKUP(A176,'3. Laporan SPPA'!A:F,6,0)</f>
        <v>0</v>
      </c>
      <c r="E176" s="41">
        <f>VLOOKUP(A176,'2.Laporan Baki Aset'!C:D,2,0)</f>
        <v>0</v>
      </c>
      <c r="F176" s="33" t="e">
        <f>VLOOKUP(A176,Table1[[#All],[ID Lama Aset]],1,0)</f>
        <v>#N/A</v>
      </c>
      <c r="G176" s="58">
        <f t="shared" si="2"/>
        <v>0</v>
      </c>
    </row>
    <row r="177" spans="1:7" ht="20.100000000000001" customHeight="1" x14ac:dyDescent="0.2">
      <c r="A177" s="36">
        <f>'3. Laporan SPPA'!A176</f>
        <v>0</v>
      </c>
      <c r="B177" s="37">
        <f>VLOOKUP(A177,'3. Laporan SPPA'!A:D,4,0)</f>
        <v>0</v>
      </c>
      <c r="C177" s="36">
        <f>VLOOKUP(A177,'3. Laporan SPPA'!A:F,5,0)</f>
        <v>0</v>
      </c>
      <c r="D177" s="36">
        <f>VLOOKUP(A177,'3. Laporan SPPA'!A:F,6,0)</f>
        <v>0</v>
      </c>
      <c r="E177" s="41">
        <f>VLOOKUP(A177,'2.Laporan Baki Aset'!C:D,2,0)</f>
        <v>0</v>
      </c>
      <c r="F177" s="33" t="e">
        <f>VLOOKUP(A177,Table1[[#All],[ID Lama Aset]],1,0)</f>
        <v>#N/A</v>
      </c>
      <c r="G177" s="58">
        <f t="shared" si="2"/>
        <v>0</v>
      </c>
    </row>
    <row r="178" spans="1:7" ht="20.100000000000001" customHeight="1" x14ac:dyDescent="0.2">
      <c r="A178" s="36">
        <f>'3. Laporan SPPA'!A177</f>
        <v>0</v>
      </c>
      <c r="B178" s="37">
        <f>VLOOKUP(A178,'3. Laporan SPPA'!A:D,4,0)</f>
        <v>0</v>
      </c>
      <c r="C178" s="36">
        <f>VLOOKUP(A178,'3. Laporan SPPA'!A:F,5,0)</f>
        <v>0</v>
      </c>
      <c r="D178" s="36">
        <f>VLOOKUP(A178,'3. Laporan SPPA'!A:F,6,0)</f>
        <v>0</v>
      </c>
      <c r="E178" s="41">
        <f>VLOOKUP(A178,'2.Laporan Baki Aset'!C:D,2,0)</f>
        <v>0</v>
      </c>
      <c r="F178" s="33" t="e">
        <f>VLOOKUP(A178,Table1[[#All],[ID Lama Aset]],1,0)</f>
        <v>#N/A</v>
      </c>
      <c r="G178" s="58">
        <f t="shared" si="2"/>
        <v>0</v>
      </c>
    </row>
    <row r="179" spans="1:7" ht="20.100000000000001" customHeight="1" x14ac:dyDescent="0.2">
      <c r="A179" s="36">
        <f>'3. Laporan SPPA'!A178</f>
        <v>0</v>
      </c>
      <c r="B179" s="37">
        <f>VLOOKUP(A179,'3. Laporan SPPA'!A:D,4,0)</f>
        <v>0</v>
      </c>
      <c r="C179" s="36">
        <f>VLOOKUP(A179,'3. Laporan SPPA'!A:F,5,0)</f>
        <v>0</v>
      </c>
      <c r="D179" s="36">
        <f>VLOOKUP(A179,'3. Laporan SPPA'!A:F,6,0)</f>
        <v>0</v>
      </c>
      <c r="E179" s="41">
        <f>VLOOKUP(A179,'2.Laporan Baki Aset'!C:D,2,0)</f>
        <v>0</v>
      </c>
      <c r="F179" s="33" t="e">
        <f>VLOOKUP(A179,Table1[[#All],[ID Lama Aset]],1,0)</f>
        <v>#N/A</v>
      </c>
      <c r="G179" s="58">
        <f t="shared" si="2"/>
        <v>0</v>
      </c>
    </row>
    <row r="180" spans="1:7" ht="20.100000000000001" customHeight="1" x14ac:dyDescent="0.2">
      <c r="A180" s="36">
        <f>'3. Laporan SPPA'!A179</f>
        <v>0</v>
      </c>
      <c r="B180" s="37">
        <f>VLOOKUP(A180,'3. Laporan SPPA'!A:D,4,0)</f>
        <v>0</v>
      </c>
      <c r="C180" s="36">
        <f>VLOOKUP(A180,'3. Laporan SPPA'!A:F,5,0)</f>
        <v>0</v>
      </c>
      <c r="D180" s="36">
        <f>VLOOKUP(A180,'3. Laporan SPPA'!A:F,6,0)</f>
        <v>0</v>
      </c>
      <c r="E180" s="41">
        <f>VLOOKUP(A180,'2.Laporan Baki Aset'!C:D,2,0)</f>
        <v>0</v>
      </c>
      <c r="F180" s="33" t="e">
        <f>VLOOKUP(A180,Table1[[#All],[ID Lama Aset]],1,0)</f>
        <v>#N/A</v>
      </c>
      <c r="G180" s="58">
        <f t="shared" si="2"/>
        <v>0</v>
      </c>
    </row>
    <row r="181" spans="1:7" ht="20.100000000000001" customHeight="1" x14ac:dyDescent="0.2">
      <c r="A181" s="36">
        <f>'3. Laporan SPPA'!A180</f>
        <v>0</v>
      </c>
      <c r="B181" s="37">
        <f>VLOOKUP(A181,'3. Laporan SPPA'!A:D,4,0)</f>
        <v>0</v>
      </c>
      <c r="C181" s="36">
        <f>VLOOKUP(A181,'3. Laporan SPPA'!A:F,5,0)</f>
        <v>0</v>
      </c>
      <c r="D181" s="36">
        <f>VLOOKUP(A181,'3. Laporan SPPA'!A:F,6,0)</f>
        <v>0</v>
      </c>
      <c r="E181" s="41">
        <f>VLOOKUP(A181,'2.Laporan Baki Aset'!C:D,2,0)</f>
        <v>0</v>
      </c>
      <c r="F181" s="33" t="e">
        <f>VLOOKUP(A181,Table1[[#All],[ID Lama Aset]],1,0)</f>
        <v>#N/A</v>
      </c>
      <c r="G181" s="58">
        <f t="shared" si="2"/>
        <v>0</v>
      </c>
    </row>
    <row r="182" spans="1:7" ht="20.100000000000001" customHeight="1" x14ac:dyDescent="0.2">
      <c r="A182" s="36">
        <f>'3. Laporan SPPA'!A181</f>
        <v>0</v>
      </c>
      <c r="B182" s="37">
        <f>VLOOKUP(A182,'3. Laporan SPPA'!A:D,4,0)</f>
        <v>0</v>
      </c>
      <c r="C182" s="36">
        <f>VLOOKUP(A182,'3. Laporan SPPA'!A:F,5,0)</f>
        <v>0</v>
      </c>
      <c r="D182" s="36">
        <f>VLOOKUP(A182,'3. Laporan SPPA'!A:F,6,0)</f>
        <v>0</v>
      </c>
      <c r="E182" s="41">
        <f>VLOOKUP(A182,'2.Laporan Baki Aset'!C:D,2,0)</f>
        <v>0</v>
      </c>
      <c r="F182" s="33" t="e">
        <f>VLOOKUP(A182,Table1[[#All],[ID Lama Aset]],1,0)</f>
        <v>#N/A</v>
      </c>
      <c r="G182" s="58">
        <f t="shared" si="2"/>
        <v>0</v>
      </c>
    </row>
    <row r="183" spans="1:7" ht="20.100000000000001" customHeight="1" x14ac:dyDescent="0.2">
      <c r="A183" s="36">
        <f>'3. Laporan SPPA'!A182</f>
        <v>0</v>
      </c>
      <c r="B183" s="37">
        <f>VLOOKUP(A183,'3. Laporan SPPA'!A:D,4,0)</f>
        <v>0</v>
      </c>
      <c r="C183" s="36">
        <f>VLOOKUP(A183,'3. Laporan SPPA'!A:F,5,0)</f>
        <v>0</v>
      </c>
      <c r="D183" s="36">
        <f>VLOOKUP(A183,'3. Laporan SPPA'!A:F,6,0)</f>
        <v>0</v>
      </c>
      <c r="E183" s="41">
        <f>VLOOKUP(A183,'2.Laporan Baki Aset'!C:D,2,0)</f>
        <v>0</v>
      </c>
      <c r="F183" s="33" t="e">
        <f>VLOOKUP(A183,Table1[[#All],[ID Lama Aset]],1,0)</f>
        <v>#N/A</v>
      </c>
      <c r="G183" s="58">
        <f t="shared" si="2"/>
        <v>0</v>
      </c>
    </row>
    <row r="184" spans="1:7" ht="20.100000000000001" customHeight="1" x14ac:dyDescent="0.2">
      <c r="A184" s="36">
        <f>'3. Laporan SPPA'!A183</f>
        <v>0</v>
      </c>
      <c r="B184" s="37">
        <f>VLOOKUP(A184,'3. Laporan SPPA'!A:D,4,0)</f>
        <v>0</v>
      </c>
      <c r="C184" s="36">
        <f>VLOOKUP(A184,'3. Laporan SPPA'!A:F,5,0)</f>
        <v>0</v>
      </c>
      <c r="D184" s="36">
        <f>VLOOKUP(A184,'3. Laporan SPPA'!A:F,6,0)</f>
        <v>0</v>
      </c>
      <c r="E184" s="41">
        <f>VLOOKUP(A184,'2.Laporan Baki Aset'!C:D,2,0)</f>
        <v>0</v>
      </c>
      <c r="F184" s="33" t="e">
        <f>VLOOKUP(A184,Table1[[#All],[ID Lama Aset]],1,0)</f>
        <v>#N/A</v>
      </c>
      <c r="G184" s="58">
        <f t="shared" si="2"/>
        <v>0</v>
      </c>
    </row>
    <row r="185" spans="1:7" ht="20.100000000000001" customHeight="1" x14ac:dyDescent="0.2">
      <c r="A185" s="36">
        <f>'3. Laporan SPPA'!A184</f>
        <v>0</v>
      </c>
      <c r="B185" s="37">
        <f>VLOOKUP(A185,'3. Laporan SPPA'!A:D,4,0)</f>
        <v>0</v>
      </c>
      <c r="C185" s="36">
        <f>VLOOKUP(A185,'3. Laporan SPPA'!A:F,5,0)</f>
        <v>0</v>
      </c>
      <c r="D185" s="36">
        <f>VLOOKUP(A185,'3. Laporan SPPA'!A:F,6,0)</f>
        <v>0</v>
      </c>
      <c r="E185" s="41">
        <f>VLOOKUP(A185,'2.Laporan Baki Aset'!C:D,2,0)</f>
        <v>0</v>
      </c>
      <c r="F185" s="33" t="e">
        <f>VLOOKUP(A185,Table1[[#All],[ID Lama Aset]],1,0)</f>
        <v>#N/A</v>
      </c>
      <c r="G185" s="58">
        <f t="shared" si="2"/>
        <v>0</v>
      </c>
    </row>
    <row r="186" spans="1:7" ht="20.100000000000001" customHeight="1" x14ac:dyDescent="0.2">
      <c r="A186" s="36">
        <f>'3. Laporan SPPA'!A185</f>
        <v>0</v>
      </c>
      <c r="B186" s="37">
        <f>VLOOKUP(A186,'3. Laporan SPPA'!A:D,4,0)</f>
        <v>0</v>
      </c>
      <c r="C186" s="36">
        <f>VLOOKUP(A186,'3. Laporan SPPA'!A:F,5,0)</f>
        <v>0</v>
      </c>
      <c r="D186" s="36">
        <f>VLOOKUP(A186,'3. Laporan SPPA'!A:F,6,0)</f>
        <v>0</v>
      </c>
      <c r="E186" s="41">
        <f>VLOOKUP(A186,'2.Laporan Baki Aset'!C:D,2,0)</f>
        <v>0</v>
      </c>
      <c r="F186" s="33" t="e">
        <f>VLOOKUP(A186,Table1[[#All],[ID Lama Aset]],1,0)</f>
        <v>#N/A</v>
      </c>
      <c r="G186" s="58">
        <f t="shared" si="2"/>
        <v>0</v>
      </c>
    </row>
    <row r="187" spans="1:7" ht="20.100000000000001" customHeight="1" x14ac:dyDescent="0.2">
      <c r="A187" s="36">
        <f>'3. Laporan SPPA'!A186</f>
        <v>0</v>
      </c>
      <c r="B187" s="37">
        <f>VLOOKUP(A187,'3. Laporan SPPA'!A:D,4,0)</f>
        <v>0</v>
      </c>
      <c r="C187" s="36">
        <f>VLOOKUP(A187,'3. Laporan SPPA'!A:F,5,0)</f>
        <v>0</v>
      </c>
      <c r="D187" s="36">
        <f>VLOOKUP(A187,'3. Laporan SPPA'!A:F,6,0)</f>
        <v>0</v>
      </c>
      <c r="E187" s="41">
        <f>VLOOKUP(A187,'2.Laporan Baki Aset'!C:D,2,0)</f>
        <v>0</v>
      </c>
      <c r="F187" s="33" t="e">
        <f>VLOOKUP(A187,Table1[[#All],[ID Lama Aset]],1,0)</f>
        <v>#N/A</v>
      </c>
      <c r="G187" s="58">
        <f t="shared" si="2"/>
        <v>0</v>
      </c>
    </row>
    <row r="188" spans="1:7" ht="20.100000000000001" customHeight="1" x14ac:dyDescent="0.2">
      <c r="A188" s="36">
        <f>'3. Laporan SPPA'!A187</f>
        <v>0</v>
      </c>
      <c r="B188" s="37">
        <f>VLOOKUP(A188,'3. Laporan SPPA'!A:D,4,0)</f>
        <v>0</v>
      </c>
      <c r="C188" s="36">
        <f>VLOOKUP(A188,'3. Laporan SPPA'!A:F,5,0)</f>
        <v>0</v>
      </c>
      <c r="D188" s="36">
        <f>VLOOKUP(A188,'3. Laporan SPPA'!A:F,6,0)</f>
        <v>0</v>
      </c>
      <c r="E188" s="41">
        <f>VLOOKUP(A188,'2.Laporan Baki Aset'!C:D,2,0)</f>
        <v>0</v>
      </c>
      <c r="F188" s="33" t="e">
        <f>VLOOKUP(A188,Table1[[#All],[ID Lama Aset]],1,0)</f>
        <v>#N/A</v>
      </c>
      <c r="G188" s="58">
        <f t="shared" si="2"/>
        <v>0</v>
      </c>
    </row>
    <row r="189" spans="1:7" ht="20.100000000000001" customHeight="1" x14ac:dyDescent="0.2">
      <c r="A189" s="36">
        <f>'3. Laporan SPPA'!A188</f>
        <v>0</v>
      </c>
      <c r="B189" s="37">
        <f>VLOOKUP(A189,'3. Laporan SPPA'!A:D,4,0)</f>
        <v>0</v>
      </c>
      <c r="C189" s="36">
        <f>VLOOKUP(A189,'3. Laporan SPPA'!A:F,5,0)</f>
        <v>0</v>
      </c>
      <c r="D189" s="36">
        <f>VLOOKUP(A189,'3. Laporan SPPA'!A:F,6,0)</f>
        <v>0</v>
      </c>
      <c r="E189" s="41">
        <f>VLOOKUP(A189,'2.Laporan Baki Aset'!C:D,2,0)</f>
        <v>0</v>
      </c>
      <c r="F189" s="33" t="e">
        <f>VLOOKUP(A189,Table1[[#All],[ID Lama Aset]],1,0)</f>
        <v>#N/A</v>
      </c>
      <c r="G189" s="58">
        <f t="shared" si="2"/>
        <v>0</v>
      </c>
    </row>
    <row r="190" spans="1:7" ht="20.100000000000001" customHeight="1" x14ac:dyDescent="0.2">
      <c r="A190" s="36">
        <f>'3. Laporan SPPA'!A189</f>
        <v>0</v>
      </c>
      <c r="B190" s="37">
        <f>VLOOKUP(A190,'3. Laporan SPPA'!A:D,4,0)</f>
        <v>0</v>
      </c>
      <c r="C190" s="36">
        <f>VLOOKUP(A190,'3. Laporan SPPA'!A:F,5,0)</f>
        <v>0</v>
      </c>
      <c r="D190" s="36">
        <f>VLOOKUP(A190,'3. Laporan SPPA'!A:F,6,0)</f>
        <v>0</v>
      </c>
      <c r="E190" s="41">
        <f>VLOOKUP(A190,'2.Laporan Baki Aset'!C:D,2,0)</f>
        <v>0</v>
      </c>
      <c r="F190" s="33" t="e">
        <f>VLOOKUP(A190,Table1[[#All],[ID Lama Aset]],1,0)</f>
        <v>#N/A</v>
      </c>
      <c r="G190" s="58">
        <f t="shared" si="2"/>
        <v>0</v>
      </c>
    </row>
    <row r="191" spans="1:7" ht="20.100000000000001" customHeight="1" x14ac:dyDescent="0.2">
      <c r="A191" s="36">
        <f>'3. Laporan SPPA'!A190</f>
        <v>0</v>
      </c>
      <c r="B191" s="37">
        <f>VLOOKUP(A191,'3. Laporan SPPA'!A:D,4,0)</f>
        <v>0</v>
      </c>
      <c r="C191" s="36">
        <f>VLOOKUP(A191,'3. Laporan SPPA'!A:F,5,0)</f>
        <v>0</v>
      </c>
      <c r="D191" s="36">
        <f>VLOOKUP(A191,'3. Laporan SPPA'!A:F,6,0)</f>
        <v>0</v>
      </c>
      <c r="E191" s="41">
        <f>VLOOKUP(A191,'2.Laporan Baki Aset'!C:D,2,0)</f>
        <v>0</v>
      </c>
      <c r="F191" s="33" t="e">
        <f>VLOOKUP(A191,Table1[[#All],[ID Lama Aset]],1,0)</f>
        <v>#N/A</v>
      </c>
      <c r="G191" s="58">
        <f t="shared" si="2"/>
        <v>0</v>
      </c>
    </row>
    <row r="192" spans="1:7" ht="20.100000000000001" customHeight="1" x14ac:dyDescent="0.2">
      <c r="A192" s="36">
        <f>'3. Laporan SPPA'!A191</f>
        <v>0</v>
      </c>
      <c r="B192" s="37">
        <f>VLOOKUP(A192,'3. Laporan SPPA'!A:D,4,0)</f>
        <v>0</v>
      </c>
      <c r="C192" s="36">
        <f>VLOOKUP(A192,'3. Laporan SPPA'!A:F,5,0)</f>
        <v>0</v>
      </c>
      <c r="D192" s="36">
        <f>VLOOKUP(A192,'3. Laporan SPPA'!A:F,6,0)</f>
        <v>0</v>
      </c>
      <c r="E192" s="41">
        <f>VLOOKUP(A192,'2.Laporan Baki Aset'!C:D,2,0)</f>
        <v>0</v>
      </c>
      <c r="F192" s="33" t="e">
        <f>VLOOKUP(A192,Table1[[#All],[ID Lama Aset]],1,0)</f>
        <v>#N/A</v>
      </c>
      <c r="G192" s="58">
        <f t="shared" si="2"/>
        <v>0</v>
      </c>
    </row>
    <row r="193" spans="1:7" ht="20.100000000000001" customHeight="1" x14ac:dyDescent="0.2">
      <c r="A193" s="36">
        <f>'3. Laporan SPPA'!A192</f>
        <v>0</v>
      </c>
      <c r="B193" s="37">
        <f>VLOOKUP(A193,'3. Laporan SPPA'!A:D,4,0)</f>
        <v>0</v>
      </c>
      <c r="C193" s="36">
        <f>VLOOKUP(A193,'3. Laporan SPPA'!A:F,5,0)</f>
        <v>0</v>
      </c>
      <c r="D193" s="36">
        <f>VLOOKUP(A193,'3. Laporan SPPA'!A:F,6,0)</f>
        <v>0</v>
      </c>
      <c r="E193" s="41">
        <f>VLOOKUP(A193,'2.Laporan Baki Aset'!C:D,2,0)</f>
        <v>0</v>
      </c>
      <c r="F193" s="33" t="e">
        <f>VLOOKUP(A193,Table1[[#All],[ID Lama Aset]],1,0)</f>
        <v>#N/A</v>
      </c>
      <c r="G193" s="58">
        <f t="shared" si="2"/>
        <v>0</v>
      </c>
    </row>
    <row r="194" spans="1:7" ht="20.100000000000001" customHeight="1" x14ac:dyDescent="0.2">
      <c r="A194" s="36">
        <f>'3. Laporan SPPA'!A193</f>
        <v>0</v>
      </c>
      <c r="B194" s="37">
        <f>VLOOKUP(A194,'3. Laporan SPPA'!A:D,4,0)</f>
        <v>0</v>
      </c>
      <c r="C194" s="36">
        <f>VLOOKUP(A194,'3. Laporan SPPA'!A:F,5,0)</f>
        <v>0</v>
      </c>
      <c r="D194" s="36">
        <f>VLOOKUP(A194,'3. Laporan SPPA'!A:F,6,0)</f>
        <v>0</v>
      </c>
      <c r="E194" s="41">
        <f>VLOOKUP(A194,'2.Laporan Baki Aset'!C:D,2,0)</f>
        <v>0</v>
      </c>
      <c r="F194" s="33" t="e">
        <f>VLOOKUP(A194,Table1[[#All],[ID Lama Aset]],1,0)</f>
        <v>#N/A</v>
      </c>
      <c r="G194" s="58">
        <f t="shared" si="2"/>
        <v>0</v>
      </c>
    </row>
    <row r="195" spans="1:7" ht="20.100000000000001" customHeight="1" x14ac:dyDescent="0.2">
      <c r="A195" s="36">
        <f>'3. Laporan SPPA'!A194</f>
        <v>0</v>
      </c>
      <c r="B195" s="37">
        <f>VLOOKUP(A195,'3. Laporan SPPA'!A:D,4,0)</f>
        <v>0</v>
      </c>
      <c r="C195" s="36">
        <f>VLOOKUP(A195,'3. Laporan SPPA'!A:F,5,0)</f>
        <v>0</v>
      </c>
      <c r="D195" s="36">
        <f>VLOOKUP(A195,'3. Laporan SPPA'!A:F,6,0)</f>
        <v>0</v>
      </c>
      <c r="E195" s="41">
        <f>VLOOKUP(A195,'2.Laporan Baki Aset'!C:D,2,0)</f>
        <v>0</v>
      </c>
      <c r="F195" s="33" t="e">
        <f>VLOOKUP(A195,Table1[[#All],[ID Lama Aset]],1,0)</f>
        <v>#N/A</v>
      </c>
      <c r="G195" s="58">
        <f t="shared" si="2"/>
        <v>0</v>
      </c>
    </row>
    <row r="196" spans="1:7" ht="20.100000000000001" customHeight="1" x14ac:dyDescent="0.2">
      <c r="A196" s="36">
        <f>'3. Laporan SPPA'!A195</f>
        <v>0</v>
      </c>
      <c r="B196" s="37">
        <f>VLOOKUP(A196,'3. Laporan SPPA'!A:D,4,0)</f>
        <v>0</v>
      </c>
      <c r="C196" s="36">
        <f>VLOOKUP(A196,'3. Laporan SPPA'!A:F,5,0)</f>
        <v>0</v>
      </c>
      <c r="D196" s="36">
        <f>VLOOKUP(A196,'3. Laporan SPPA'!A:F,6,0)</f>
        <v>0</v>
      </c>
      <c r="E196" s="41">
        <f>VLOOKUP(A196,'2.Laporan Baki Aset'!C:D,2,0)</f>
        <v>0</v>
      </c>
      <c r="F196" s="33" t="e">
        <f>VLOOKUP(A196,Table1[[#All],[ID Lama Aset]],1,0)</f>
        <v>#N/A</v>
      </c>
      <c r="G196" s="58">
        <f t="shared" ref="G196:G212" si="3">IFERROR(F196,B196)</f>
        <v>0</v>
      </c>
    </row>
    <row r="197" spans="1:7" ht="20.100000000000001" customHeight="1" x14ac:dyDescent="0.2">
      <c r="A197" s="36">
        <f>'3. Laporan SPPA'!A196</f>
        <v>0</v>
      </c>
      <c r="B197" s="37">
        <f>VLOOKUP(A197,'3. Laporan SPPA'!A:D,4,0)</f>
        <v>0</v>
      </c>
      <c r="C197" s="36">
        <f>VLOOKUP(A197,'3. Laporan SPPA'!A:F,5,0)</f>
        <v>0</v>
      </c>
      <c r="D197" s="36">
        <f>VLOOKUP(A197,'3. Laporan SPPA'!A:F,6,0)</f>
        <v>0</v>
      </c>
      <c r="E197" s="41">
        <f>VLOOKUP(A197,'2.Laporan Baki Aset'!C:D,2,0)</f>
        <v>0</v>
      </c>
      <c r="F197" s="33" t="e">
        <f>VLOOKUP(A197,Table1[[#All],[ID Lama Aset]],1,0)</f>
        <v>#N/A</v>
      </c>
      <c r="G197" s="58">
        <f t="shared" si="3"/>
        <v>0</v>
      </c>
    </row>
    <row r="198" spans="1:7" ht="20.100000000000001" customHeight="1" x14ac:dyDescent="0.2">
      <c r="A198" s="36">
        <f>'3. Laporan SPPA'!A197</f>
        <v>0</v>
      </c>
      <c r="B198" s="37">
        <f>VLOOKUP(A198,'3. Laporan SPPA'!A:D,4,0)</f>
        <v>0</v>
      </c>
      <c r="C198" s="36">
        <f>VLOOKUP(A198,'3. Laporan SPPA'!A:F,5,0)</f>
        <v>0</v>
      </c>
      <c r="D198" s="36">
        <f>VLOOKUP(A198,'3. Laporan SPPA'!A:F,6,0)</f>
        <v>0</v>
      </c>
      <c r="E198" s="41">
        <f>VLOOKUP(A198,'2.Laporan Baki Aset'!C:D,2,0)</f>
        <v>0</v>
      </c>
      <c r="F198" s="33" t="e">
        <f>VLOOKUP(A198,Table1[[#All],[ID Lama Aset]],1,0)</f>
        <v>#N/A</v>
      </c>
      <c r="G198" s="58">
        <f t="shared" si="3"/>
        <v>0</v>
      </c>
    </row>
    <row r="199" spans="1:7" ht="20.100000000000001" customHeight="1" x14ac:dyDescent="0.2">
      <c r="A199" s="36">
        <f>'3. Laporan SPPA'!A198</f>
        <v>0</v>
      </c>
      <c r="B199" s="37">
        <f>VLOOKUP(A199,'3. Laporan SPPA'!A:D,4,0)</f>
        <v>0</v>
      </c>
      <c r="C199" s="36">
        <f>VLOOKUP(A199,'3. Laporan SPPA'!A:F,5,0)</f>
        <v>0</v>
      </c>
      <c r="D199" s="36">
        <f>VLOOKUP(A199,'3. Laporan SPPA'!A:F,6,0)</f>
        <v>0</v>
      </c>
      <c r="E199" s="41">
        <f>VLOOKUP(A199,'2.Laporan Baki Aset'!C:D,2,0)</f>
        <v>0</v>
      </c>
      <c r="F199" s="33" t="e">
        <f>VLOOKUP(A199,Table1[[#All],[ID Lama Aset]],1,0)</f>
        <v>#N/A</v>
      </c>
      <c r="G199" s="58">
        <f t="shared" si="3"/>
        <v>0</v>
      </c>
    </row>
    <row r="200" spans="1:7" ht="20.100000000000001" customHeight="1" x14ac:dyDescent="0.2">
      <c r="A200" s="36">
        <f>'3. Laporan SPPA'!A199</f>
        <v>0</v>
      </c>
      <c r="B200" s="37">
        <f>VLOOKUP(A200,'3. Laporan SPPA'!A:D,4,0)</f>
        <v>0</v>
      </c>
      <c r="C200" s="36">
        <f>VLOOKUP(A200,'3. Laporan SPPA'!A:F,5,0)</f>
        <v>0</v>
      </c>
      <c r="D200" s="36">
        <f>VLOOKUP(A200,'3. Laporan SPPA'!A:F,6,0)</f>
        <v>0</v>
      </c>
      <c r="E200" s="41">
        <f>VLOOKUP(A200,'2.Laporan Baki Aset'!C:D,2,0)</f>
        <v>0</v>
      </c>
      <c r="F200" s="33" t="e">
        <f>VLOOKUP(A200,Table1[[#All],[ID Lama Aset]],1,0)</f>
        <v>#N/A</v>
      </c>
      <c r="G200" s="58">
        <f t="shared" si="3"/>
        <v>0</v>
      </c>
    </row>
    <row r="201" spans="1:7" ht="20.100000000000001" customHeight="1" x14ac:dyDescent="0.2">
      <c r="A201" s="36">
        <f>'3. Laporan SPPA'!A200</f>
        <v>0</v>
      </c>
      <c r="B201" s="37">
        <f>VLOOKUP(A201,'3. Laporan SPPA'!A:D,4,0)</f>
        <v>0</v>
      </c>
      <c r="C201" s="36">
        <f>VLOOKUP(A201,'3. Laporan SPPA'!A:F,5,0)</f>
        <v>0</v>
      </c>
      <c r="D201" s="36">
        <f>VLOOKUP(A201,'3. Laporan SPPA'!A:F,6,0)</f>
        <v>0</v>
      </c>
      <c r="E201" s="41">
        <f>VLOOKUP(A201,'2.Laporan Baki Aset'!C:D,2,0)</f>
        <v>0</v>
      </c>
      <c r="F201" s="33" t="e">
        <f>VLOOKUP(A201,Table1[[#All],[ID Lama Aset]],1,0)</f>
        <v>#N/A</v>
      </c>
      <c r="G201" s="58">
        <f t="shared" si="3"/>
        <v>0</v>
      </c>
    </row>
    <row r="202" spans="1:7" ht="20.100000000000001" customHeight="1" x14ac:dyDescent="0.2">
      <c r="A202" s="36">
        <f>'3. Laporan SPPA'!A201</f>
        <v>0</v>
      </c>
      <c r="B202" s="37">
        <f>VLOOKUP(A202,'3. Laporan SPPA'!A:D,4,0)</f>
        <v>0</v>
      </c>
      <c r="C202" s="36">
        <f>VLOOKUP(A202,'3. Laporan SPPA'!A:F,5,0)</f>
        <v>0</v>
      </c>
      <c r="D202" s="36">
        <f>VLOOKUP(A202,'3. Laporan SPPA'!A:F,6,0)</f>
        <v>0</v>
      </c>
      <c r="E202" s="41">
        <f>VLOOKUP(A202,'2.Laporan Baki Aset'!C:D,2,0)</f>
        <v>0</v>
      </c>
      <c r="F202" s="33" t="e">
        <f>VLOOKUP(A202,Table1[[#All],[ID Lama Aset]],1,0)</f>
        <v>#N/A</v>
      </c>
      <c r="G202" s="58">
        <f t="shared" si="3"/>
        <v>0</v>
      </c>
    </row>
    <row r="203" spans="1:7" ht="20.100000000000001" customHeight="1" x14ac:dyDescent="0.2">
      <c r="A203" s="36">
        <f>'3. Laporan SPPA'!A202</f>
        <v>0</v>
      </c>
      <c r="B203" s="37">
        <f>VLOOKUP(A203,'3. Laporan SPPA'!A:D,4,0)</f>
        <v>0</v>
      </c>
      <c r="C203" s="36">
        <f>VLOOKUP(A203,'3. Laporan SPPA'!A:F,5,0)</f>
        <v>0</v>
      </c>
      <c r="D203" s="36">
        <f>VLOOKUP(A203,'3. Laporan SPPA'!A:F,6,0)</f>
        <v>0</v>
      </c>
      <c r="E203" s="41">
        <f>VLOOKUP(A203,'2.Laporan Baki Aset'!C:D,2,0)</f>
        <v>0</v>
      </c>
      <c r="F203" s="33" t="e">
        <f>VLOOKUP(A203,Table1[[#All],[ID Lama Aset]],1,0)</f>
        <v>#N/A</v>
      </c>
      <c r="G203" s="58">
        <f t="shared" si="3"/>
        <v>0</v>
      </c>
    </row>
    <row r="204" spans="1:7" ht="20.100000000000001" customHeight="1" x14ac:dyDescent="0.2">
      <c r="A204" s="36">
        <f>'3. Laporan SPPA'!A203</f>
        <v>0</v>
      </c>
      <c r="B204" s="37">
        <f>VLOOKUP(A204,'3. Laporan SPPA'!A:D,4,0)</f>
        <v>0</v>
      </c>
      <c r="C204" s="36">
        <f>VLOOKUP(A204,'3. Laporan SPPA'!A:F,5,0)</f>
        <v>0</v>
      </c>
      <c r="D204" s="36">
        <f>VLOOKUP(A204,'3. Laporan SPPA'!A:F,6,0)</f>
        <v>0</v>
      </c>
      <c r="E204" s="41">
        <f>VLOOKUP(A204,'2.Laporan Baki Aset'!C:D,2,0)</f>
        <v>0</v>
      </c>
      <c r="F204" s="33" t="e">
        <f>VLOOKUP(A204,Table1[[#All],[ID Lama Aset]],1,0)</f>
        <v>#N/A</v>
      </c>
      <c r="G204" s="58">
        <f t="shared" si="3"/>
        <v>0</v>
      </c>
    </row>
    <row r="205" spans="1:7" ht="20.100000000000001" customHeight="1" x14ac:dyDescent="0.2">
      <c r="A205" s="36">
        <f>'3. Laporan SPPA'!A204</f>
        <v>0</v>
      </c>
      <c r="B205" s="37">
        <f>VLOOKUP(A205,'3. Laporan SPPA'!A:D,4,0)</f>
        <v>0</v>
      </c>
      <c r="C205" s="36">
        <f>VLOOKUP(A205,'3. Laporan SPPA'!A:F,5,0)</f>
        <v>0</v>
      </c>
      <c r="D205" s="36">
        <f>VLOOKUP(A205,'3. Laporan SPPA'!A:F,6,0)</f>
        <v>0</v>
      </c>
      <c r="E205" s="41">
        <f>VLOOKUP(A205,'2.Laporan Baki Aset'!C:D,2,0)</f>
        <v>0</v>
      </c>
      <c r="F205" s="33" t="e">
        <f>VLOOKUP(A205,Table1[[#All],[ID Lama Aset]],1,0)</f>
        <v>#N/A</v>
      </c>
      <c r="G205" s="58">
        <f t="shared" si="3"/>
        <v>0</v>
      </c>
    </row>
    <row r="206" spans="1:7" ht="20.100000000000001" customHeight="1" x14ac:dyDescent="0.2">
      <c r="A206" s="36">
        <f>'3. Laporan SPPA'!A205</f>
        <v>0</v>
      </c>
      <c r="B206" s="37">
        <f>VLOOKUP(A206,'3. Laporan SPPA'!A:D,4,0)</f>
        <v>0</v>
      </c>
      <c r="C206" s="36">
        <f>VLOOKUP(A206,'3. Laporan SPPA'!A:F,5,0)</f>
        <v>0</v>
      </c>
      <c r="D206" s="36">
        <f>VLOOKUP(A206,'3. Laporan SPPA'!A:F,6,0)</f>
        <v>0</v>
      </c>
      <c r="E206" s="41">
        <f>VLOOKUP(A206,'2.Laporan Baki Aset'!C:D,2,0)</f>
        <v>0</v>
      </c>
      <c r="F206" s="33" t="e">
        <f>VLOOKUP(A206,Table1[[#All],[ID Lama Aset]],1,0)</f>
        <v>#N/A</v>
      </c>
      <c r="G206" s="58">
        <f t="shared" si="3"/>
        <v>0</v>
      </c>
    </row>
    <row r="207" spans="1:7" ht="20.100000000000001" customHeight="1" x14ac:dyDescent="0.2">
      <c r="A207" s="36">
        <f>'3. Laporan SPPA'!A206</f>
        <v>0</v>
      </c>
      <c r="B207" s="37">
        <f>VLOOKUP(A207,'3. Laporan SPPA'!A:D,4,0)</f>
        <v>0</v>
      </c>
      <c r="C207" s="36">
        <f>VLOOKUP(A207,'3. Laporan SPPA'!A:F,5,0)</f>
        <v>0</v>
      </c>
      <c r="D207" s="36">
        <f>VLOOKUP(A207,'3. Laporan SPPA'!A:F,6,0)</f>
        <v>0</v>
      </c>
      <c r="E207" s="41">
        <f>VLOOKUP(A207,'2.Laporan Baki Aset'!C:D,2,0)</f>
        <v>0</v>
      </c>
      <c r="F207" s="33" t="e">
        <f>VLOOKUP(A207,Table1[[#All],[ID Lama Aset]],1,0)</f>
        <v>#N/A</v>
      </c>
      <c r="G207" s="58">
        <f t="shared" si="3"/>
        <v>0</v>
      </c>
    </row>
    <row r="208" spans="1:7" ht="20.100000000000001" customHeight="1" x14ac:dyDescent="0.2">
      <c r="A208" s="36">
        <f>'3. Laporan SPPA'!A207</f>
        <v>0</v>
      </c>
      <c r="B208" s="37">
        <f>VLOOKUP(A208,'3. Laporan SPPA'!A:D,4,0)</f>
        <v>0</v>
      </c>
      <c r="C208" s="36">
        <f>VLOOKUP(A208,'3. Laporan SPPA'!A:F,5,0)</f>
        <v>0</v>
      </c>
      <c r="D208" s="36">
        <f>VLOOKUP(A208,'3. Laporan SPPA'!A:F,6,0)</f>
        <v>0</v>
      </c>
      <c r="E208" s="41">
        <f>VLOOKUP(A208,'2.Laporan Baki Aset'!C:D,2,0)</f>
        <v>0</v>
      </c>
      <c r="F208" s="33" t="e">
        <f>VLOOKUP(A208,Table1[[#All],[ID Lama Aset]],1,0)</f>
        <v>#N/A</v>
      </c>
      <c r="G208" s="58">
        <f t="shared" si="3"/>
        <v>0</v>
      </c>
    </row>
    <row r="209" spans="1:7" ht="20.100000000000001" customHeight="1" x14ac:dyDescent="0.2">
      <c r="A209" s="36">
        <f>'3. Laporan SPPA'!A208</f>
        <v>0</v>
      </c>
      <c r="B209" s="37">
        <f>VLOOKUP(A209,'3. Laporan SPPA'!A:D,4,0)</f>
        <v>0</v>
      </c>
      <c r="C209" s="36">
        <f>VLOOKUP(A209,'3. Laporan SPPA'!A:F,5,0)</f>
        <v>0</v>
      </c>
      <c r="D209" s="36">
        <f>VLOOKUP(A209,'3. Laporan SPPA'!A:F,6,0)</f>
        <v>0</v>
      </c>
      <c r="E209" s="41">
        <f>VLOOKUP(A209,'2.Laporan Baki Aset'!C:D,2,0)</f>
        <v>0</v>
      </c>
      <c r="F209" s="33" t="e">
        <f>VLOOKUP(A209,Table1[[#All],[ID Lama Aset]],1,0)</f>
        <v>#N/A</v>
      </c>
      <c r="G209" s="58">
        <f t="shared" si="3"/>
        <v>0</v>
      </c>
    </row>
    <row r="210" spans="1:7" ht="20.100000000000001" customHeight="1" x14ac:dyDescent="0.2">
      <c r="A210" s="36">
        <f>'3. Laporan SPPA'!A209</f>
        <v>0</v>
      </c>
      <c r="B210" s="37">
        <f>VLOOKUP(A210,'3. Laporan SPPA'!A:D,4,0)</f>
        <v>0</v>
      </c>
      <c r="C210" s="36">
        <f>VLOOKUP(A210,'3. Laporan SPPA'!A:F,5,0)</f>
        <v>0</v>
      </c>
      <c r="D210" s="36">
        <f>VLOOKUP(A210,'3. Laporan SPPA'!A:F,6,0)</f>
        <v>0</v>
      </c>
      <c r="E210" s="41">
        <f>VLOOKUP(A210,'2.Laporan Baki Aset'!C:D,2,0)</f>
        <v>0</v>
      </c>
      <c r="F210" s="33" t="e">
        <f>VLOOKUP(A210,Table1[[#All],[ID Lama Aset]],1,0)</f>
        <v>#N/A</v>
      </c>
      <c r="G210" s="58">
        <f t="shared" si="3"/>
        <v>0</v>
      </c>
    </row>
    <row r="211" spans="1:7" ht="20.100000000000001" customHeight="1" x14ac:dyDescent="0.2">
      <c r="A211" s="36">
        <f>'3. Laporan SPPA'!A210</f>
        <v>0</v>
      </c>
      <c r="B211" s="37">
        <f>VLOOKUP(A211,'3. Laporan SPPA'!A:D,4,0)</f>
        <v>0</v>
      </c>
      <c r="C211" s="36">
        <f>VLOOKUP(A211,'3. Laporan SPPA'!A:F,5,0)</f>
        <v>0</v>
      </c>
      <c r="D211" s="36">
        <f>VLOOKUP(A211,'3. Laporan SPPA'!A:F,6,0)</f>
        <v>0</v>
      </c>
      <c r="E211" s="41">
        <f>VLOOKUP(A211,'2.Laporan Baki Aset'!C:D,2,0)</f>
        <v>0</v>
      </c>
      <c r="F211" s="33" t="e">
        <f>VLOOKUP(A211,Table1[[#All],[ID Lama Aset]],1,0)</f>
        <v>#N/A</v>
      </c>
      <c r="G211" s="58">
        <f t="shared" si="3"/>
        <v>0</v>
      </c>
    </row>
    <row r="212" spans="1:7" ht="20.100000000000001" customHeight="1" x14ac:dyDescent="0.2">
      <c r="A212" s="36">
        <f>'3. Laporan SPPA'!A211</f>
        <v>0</v>
      </c>
      <c r="B212" s="37">
        <f>VLOOKUP(A212,'3. Laporan SPPA'!A:D,4,0)</f>
        <v>0</v>
      </c>
      <c r="C212" s="36">
        <f>VLOOKUP(A212,'3. Laporan SPPA'!A:F,5,0)</f>
        <v>0</v>
      </c>
      <c r="D212" s="36">
        <f>VLOOKUP(A212,'3. Laporan SPPA'!A:F,6,0)</f>
        <v>0</v>
      </c>
      <c r="E212" s="41">
        <f>VLOOKUP(A212,'2.Laporan Baki Aset'!C:D,2,0)</f>
        <v>0</v>
      </c>
      <c r="F212" s="33" t="e">
        <f>VLOOKUP(A212,Table1[[#All],[ID Lama Aset]],1,0)</f>
        <v>#N/A</v>
      </c>
      <c r="G212" s="58">
        <f t="shared" si="3"/>
        <v>0</v>
      </c>
    </row>
    <row r="213" spans="1:7" ht="20.100000000000001" customHeight="1" thickBot="1" x14ac:dyDescent="0.25">
      <c r="G213" s="54"/>
    </row>
    <row r="214" spans="1:7" ht="20.100000000000001" customHeight="1" x14ac:dyDescent="0.2">
      <c r="A214" s="44">
        <f>COUNTA(A3:A212)</f>
        <v>210</v>
      </c>
      <c r="B214" s="45">
        <f>SUM(B3:B212)</f>
        <v>0</v>
      </c>
      <c r="C214" s="46"/>
      <c r="D214" s="46"/>
      <c r="E214" s="46"/>
      <c r="F214" s="46">
        <f>COUNTIF(F3:F212, "#N/A")</f>
        <v>209</v>
      </c>
      <c r="G214" s="55">
        <f>SUMIF(G3:G212,"&lt;&gt;#N/A")</f>
        <v>0</v>
      </c>
    </row>
    <row r="215" spans="1:7" ht="30" customHeight="1" thickBot="1" x14ac:dyDescent="0.25">
      <c r="A215" s="47" t="s">
        <v>56</v>
      </c>
      <c r="B215" s="48" t="s">
        <v>57</v>
      </c>
      <c r="C215" s="49"/>
      <c r="D215" s="49"/>
      <c r="E215" s="49"/>
      <c r="F215" s="50" t="s">
        <v>62</v>
      </c>
      <c r="G215" s="51" t="s">
        <v>63</v>
      </c>
    </row>
  </sheetData>
  <mergeCells count="1">
    <mergeCell ref="A1:F1"/>
  </mergeCells>
  <conditionalFormatting sqref="C213:E213 A214:E214">
    <cfRule type="containsText" dxfId="7" priority="5" operator="containsText" text="#N/A">
      <formula>NOT(ISERROR(SEARCH("#N/A",A213)))</formula>
    </cfRule>
    <cfRule type="containsText" dxfId="6" priority="6" operator="containsText" text="#n/a">
      <formula>NOT(ISERROR(SEARCH("#n/a",A213)))</formula>
    </cfRule>
  </conditionalFormatting>
  <pageMargins left="0.7" right="0.7" top="0.75" bottom="0.75" header="0.3" footer="0.3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43"/>
  <sheetViews>
    <sheetView view="pageBreakPreview" zoomScale="60" zoomScaleNormal="100" workbookViewId="0">
      <pane ySplit="2" topLeftCell="A129" activePane="bottomLeft" state="frozen"/>
      <selection activeCell="B1" sqref="B1"/>
      <selection pane="bottomLeft" activeCell="A142" sqref="A142"/>
    </sheetView>
  </sheetViews>
  <sheetFormatPr defaultRowHeight="20.100000000000001" customHeight="1" x14ac:dyDescent="0.2"/>
  <cols>
    <col min="1" max="1" width="23.140625" style="7" customWidth="1"/>
    <col min="2" max="2" width="21.140625" style="8" customWidth="1"/>
    <col min="3" max="3" width="25.5703125" style="33" customWidth="1"/>
    <col min="4" max="4" width="38.42578125" style="33" customWidth="1"/>
    <col min="5" max="5" width="14.140625" style="33" customWidth="1"/>
    <col min="6" max="6" width="21.28515625" style="36" customWidth="1"/>
    <col min="7" max="7" width="21.28515625" style="37" customWidth="1"/>
  </cols>
  <sheetData>
    <row r="1" spans="1:7" s="22" customFormat="1" ht="20.100000000000001" customHeight="1" x14ac:dyDescent="0.2">
      <c r="A1" s="107" t="s">
        <v>53</v>
      </c>
      <c r="B1" s="107"/>
      <c r="C1" s="107"/>
      <c r="D1" s="107"/>
      <c r="G1" s="39"/>
    </row>
    <row r="2" spans="1:7" s="30" customFormat="1" ht="51" x14ac:dyDescent="0.2">
      <c r="A2" s="31" t="s">
        <v>55</v>
      </c>
      <c r="B2" s="34" t="s">
        <v>46</v>
      </c>
      <c r="C2" s="32" t="s">
        <v>54</v>
      </c>
      <c r="D2" s="32" t="s">
        <v>47</v>
      </c>
      <c r="E2" s="32" t="s">
        <v>51</v>
      </c>
      <c r="F2" s="35" t="s">
        <v>48</v>
      </c>
      <c r="G2" s="57" t="s">
        <v>64</v>
      </c>
    </row>
    <row r="3" spans="1:7" ht="20.100000000000001" customHeight="1" x14ac:dyDescent="0.2">
      <c r="A3" s="7">
        <f>'1.Laporan Data Induk '!A2</f>
        <v>0</v>
      </c>
      <c r="B3" s="8" t="e">
        <f>VLOOKUP(A3,'2.Laporan Baki Aset'!D:G,4,0)</f>
        <v>#N/A</v>
      </c>
      <c r="C3" s="33">
        <f>VLOOKUP(A3,Table1[#All],5,0)</f>
        <v>0</v>
      </c>
      <c r="D3" s="33">
        <f>VLOOKUP($A3,Table1[[#All],[No. Aset - Subnombor]:[Perihal Aset]],2,0)</f>
        <v>0</v>
      </c>
      <c r="E3" s="33">
        <f>VLOOKUP(A3,Table1[[#All],[No. Aset - Subnombor]:[Baki Usia Guna (Tahun/Bulan) ]],4,0)</f>
        <v>0</v>
      </c>
      <c r="F3" s="36">
        <f>VLOOKUP(C3,'3. Laporan SPPA'!A:A,1,0)</f>
        <v>0</v>
      </c>
      <c r="G3" s="37">
        <f>IFERROR(F3,B3)</f>
        <v>0</v>
      </c>
    </row>
    <row r="4" spans="1:7" ht="20.100000000000001" customHeight="1" x14ac:dyDescent="0.2">
      <c r="A4" s="7">
        <f>'1.Laporan Data Induk '!A3</f>
        <v>0</v>
      </c>
      <c r="B4" s="8" t="e">
        <f>VLOOKUP(A4,'2.Laporan Baki Aset'!D:G,4,0)</f>
        <v>#N/A</v>
      </c>
      <c r="C4" s="33">
        <f>VLOOKUP(A4,Table1[#All],5,0)</f>
        <v>0</v>
      </c>
      <c r="D4" s="33">
        <f>VLOOKUP($A4,Table1[[#All],[No. Aset - Subnombor]:[Perihal Aset]],2,0)</f>
        <v>0</v>
      </c>
      <c r="E4" s="33">
        <f>VLOOKUP(A4,Table1[[#All],[No. Aset - Subnombor]:[Baki Usia Guna (Tahun/Bulan) ]],4,0)</f>
        <v>0</v>
      </c>
      <c r="F4" s="36">
        <f>VLOOKUP(C4,'3. Laporan SPPA'!A:A,1,0)</f>
        <v>0</v>
      </c>
      <c r="G4" s="37">
        <f t="shared" ref="G4:G67" si="0">IFERROR(F4,B4)</f>
        <v>0</v>
      </c>
    </row>
    <row r="5" spans="1:7" ht="20.100000000000001" customHeight="1" x14ac:dyDescent="0.2">
      <c r="A5" s="7">
        <f>'1.Laporan Data Induk '!A4</f>
        <v>0</v>
      </c>
      <c r="B5" s="8" t="e">
        <f>VLOOKUP(A5,'2.Laporan Baki Aset'!D:G,4,0)</f>
        <v>#N/A</v>
      </c>
      <c r="C5" s="33">
        <f>VLOOKUP(A5,Table1[#All],5,0)</f>
        <v>0</v>
      </c>
      <c r="D5" s="33">
        <f>VLOOKUP($A5,Table1[[#All],[No. Aset - Subnombor]:[Perihal Aset]],2,0)</f>
        <v>0</v>
      </c>
      <c r="E5" s="33">
        <f>VLOOKUP(A5,Table1[[#All],[No. Aset - Subnombor]:[Baki Usia Guna (Tahun/Bulan) ]],4,0)</f>
        <v>0</v>
      </c>
      <c r="F5" s="36">
        <f>VLOOKUP(C5,'3. Laporan SPPA'!A:A,1,0)</f>
        <v>0</v>
      </c>
      <c r="G5" s="37">
        <f t="shared" si="0"/>
        <v>0</v>
      </c>
    </row>
    <row r="6" spans="1:7" ht="20.100000000000001" customHeight="1" x14ac:dyDescent="0.2">
      <c r="A6" s="7">
        <f>'1.Laporan Data Induk '!A5</f>
        <v>0</v>
      </c>
      <c r="B6" s="8" t="e">
        <f>VLOOKUP(A6,'2.Laporan Baki Aset'!D:G,4,0)</f>
        <v>#N/A</v>
      </c>
      <c r="C6" s="33">
        <f>VLOOKUP(A6,Table1[#All],5,0)</f>
        <v>0</v>
      </c>
      <c r="D6" s="33">
        <f>VLOOKUP($A6,Table1[[#All],[No. Aset - Subnombor]:[Perihal Aset]],2,0)</f>
        <v>0</v>
      </c>
      <c r="E6" s="33">
        <f>VLOOKUP(A6,Table1[[#All],[No. Aset - Subnombor]:[Baki Usia Guna (Tahun/Bulan) ]],4,0)</f>
        <v>0</v>
      </c>
      <c r="F6" s="36">
        <f>VLOOKUP(C6,'3. Laporan SPPA'!A:A,1,0)</f>
        <v>0</v>
      </c>
      <c r="G6" s="37">
        <f t="shared" si="0"/>
        <v>0</v>
      </c>
    </row>
    <row r="7" spans="1:7" ht="20.100000000000001" customHeight="1" x14ac:dyDescent="0.2">
      <c r="A7" s="7">
        <f>'1.Laporan Data Induk '!A6</f>
        <v>0</v>
      </c>
      <c r="B7" s="8" t="e">
        <f>VLOOKUP(A7,'2.Laporan Baki Aset'!D:G,4,0)</f>
        <v>#N/A</v>
      </c>
      <c r="C7" s="33">
        <f>VLOOKUP(A7,Table1[#All],5,0)</f>
        <v>0</v>
      </c>
      <c r="D7" s="33">
        <f>VLOOKUP($A7,Table1[[#All],[No. Aset - Subnombor]:[Perihal Aset]],2,0)</f>
        <v>0</v>
      </c>
      <c r="E7" s="33">
        <f>VLOOKUP(A7,Table1[[#All],[No. Aset - Subnombor]:[Baki Usia Guna (Tahun/Bulan) ]],4,0)</f>
        <v>0</v>
      </c>
      <c r="F7" s="36">
        <f>VLOOKUP(C7,'3. Laporan SPPA'!A:A,1,0)</f>
        <v>0</v>
      </c>
      <c r="G7" s="37">
        <f t="shared" si="0"/>
        <v>0</v>
      </c>
    </row>
    <row r="8" spans="1:7" ht="20.100000000000001" customHeight="1" x14ac:dyDescent="0.2">
      <c r="A8" s="7">
        <f>'1.Laporan Data Induk '!A7</f>
        <v>0</v>
      </c>
      <c r="B8" s="8" t="e">
        <f>VLOOKUP(A8,'2.Laporan Baki Aset'!D:G,4,0)</f>
        <v>#N/A</v>
      </c>
      <c r="C8" s="33">
        <f>VLOOKUP(A8,Table1[#All],5,0)</f>
        <v>0</v>
      </c>
      <c r="D8" s="33">
        <f>VLOOKUP($A8,Table1[[#All],[No. Aset - Subnombor]:[Perihal Aset]],2,0)</f>
        <v>0</v>
      </c>
      <c r="E8" s="33">
        <f>VLOOKUP(A8,Table1[[#All],[No. Aset - Subnombor]:[Baki Usia Guna (Tahun/Bulan) ]],4,0)</f>
        <v>0</v>
      </c>
      <c r="F8" s="36">
        <f>VLOOKUP(C8,'3. Laporan SPPA'!A:A,1,0)</f>
        <v>0</v>
      </c>
      <c r="G8" s="37">
        <f t="shared" si="0"/>
        <v>0</v>
      </c>
    </row>
    <row r="9" spans="1:7" ht="20.100000000000001" customHeight="1" x14ac:dyDescent="0.2">
      <c r="A9" s="7">
        <f>'1.Laporan Data Induk '!A8</f>
        <v>0</v>
      </c>
      <c r="B9" s="8" t="e">
        <f>VLOOKUP(A9,'2.Laporan Baki Aset'!D:G,4,0)</f>
        <v>#N/A</v>
      </c>
      <c r="C9" s="33">
        <f>VLOOKUP(A9,Table1[#All],5,0)</f>
        <v>0</v>
      </c>
      <c r="D9" s="33">
        <f>VLOOKUP($A9,Table1[[#All],[No. Aset - Subnombor]:[Perihal Aset]],2,0)</f>
        <v>0</v>
      </c>
      <c r="E9" s="33">
        <f>VLOOKUP(A9,Table1[[#All],[No. Aset - Subnombor]:[Baki Usia Guna (Tahun/Bulan) ]],4,0)</f>
        <v>0</v>
      </c>
      <c r="F9" s="36">
        <f>VLOOKUP(C9,'3. Laporan SPPA'!A:A,1,0)</f>
        <v>0</v>
      </c>
      <c r="G9" s="37">
        <f t="shared" si="0"/>
        <v>0</v>
      </c>
    </row>
    <row r="10" spans="1:7" ht="20.100000000000001" customHeight="1" x14ac:dyDescent="0.2">
      <c r="A10" s="7">
        <f>'1.Laporan Data Induk '!A9</f>
        <v>0</v>
      </c>
      <c r="B10" s="8" t="e">
        <f>VLOOKUP(A10,'2.Laporan Baki Aset'!D:G,4,0)</f>
        <v>#N/A</v>
      </c>
      <c r="C10" s="33">
        <f>VLOOKUP(A10,Table1[#All],5,0)</f>
        <v>0</v>
      </c>
      <c r="D10" s="33">
        <f>VLOOKUP($A10,Table1[[#All],[No. Aset - Subnombor]:[Perihal Aset]],2,0)</f>
        <v>0</v>
      </c>
      <c r="E10" s="33">
        <f>VLOOKUP(A10,Table1[[#All],[No. Aset - Subnombor]:[Baki Usia Guna (Tahun/Bulan) ]],4,0)</f>
        <v>0</v>
      </c>
      <c r="F10" s="36">
        <f>VLOOKUP(C10,'3. Laporan SPPA'!A:A,1,0)</f>
        <v>0</v>
      </c>
      <c r="G10" s="37">
        <f t="shared" si="0"/>
        <v>0</v>
      </c>
    </row>
    <row r="11" spans="1:7" ht="20.100000000000001" customHeight="1" x14ac:dyDescent="0.2">
      <c r="A11" s="7">
        <f>'1.Laporan Data Induk '!A10</f>
        <v>0</v>
      </c>
      <c r="B11" s="8" t="e">
        <f>VLOOKUP(A11,'2.Laporan Baki Aset'!D:G,4,0)</f>
        <v>#N/A</v>
      </c>
      <c r="C11" s="33">
        <f>VLOOKUP(A11,Table1[#All],5,0)</f>
        <v>0</v>
      </c>
      <c r="D11" s="33">
        <f>VLOOKUP($A11,Table1[[#All],[No. Aset - Subnombor]:[Perihal Aset]],2,0)</f>
        <v>0</v>
      </c>
      <c r="E11" s="33">
        <f>VLOOKUP(A11,Table1[[#All],[No. Aset - Subnombor]:[Baki Usia Guna (Tahun/Bulan) ]],4,0)</f>
        <v>0</v>
      </c>
      <c r="F11" s="36">
        <f>VLOOKUP(C11,'3. Laporan SPPA'!A:A,1,0)</f>
        <v>0</v>
      </c>
      <c r="G11" s="37">
        <f t="shared" si="0"/>
        <v>0</v>
      </c>
    </row>
    <row r="12" spans="1:7" ht="20.100000000000001" customHeight="1" x14ac:dyDescent="0.2">
      <c r="A12" s="7">
        <f>'1.Laporan Data Induk '!A11</f>
        <v>0</v>
      </c>
      <c r="B12" s="8" t="e">
        <f>VLOOKUP(A12,'2.Laporan Baki Aset'!D:G,4,0)</f>
        <v>#N/A</v>
      </c>
      <c r="C12" s="33">
        <f>VLOOKUP(A12,Table1[#All],5,0)</f>
        <v>0</v>
      </c>
      <c r="D12" s="33">
        <f>VLOOKUP($A12,Table1[[#All],[No. Aset - Subnombor]:[Perihal Aset]],2,0)</f>
        <v>0</v>
      </c>
      <c r="E12" s="33">
        <f>VLOOKUP(A12,Table1[[#All],[No. Aset - Subnombor]:[Baki Usia Guna (Tahun/Bulan) ]],4,0)</f>
        <v>0</v>
      </c>
      <c r="F12" s="36">
        <f>VLOOKUP(C12,'3. Laporan SPPA'!A:A,1,0)</f>
        <v>0</v>
      </c>
      <c r="G12" s="37">
        <f t="shared" si="0"/>
        <v>0</v>
      </c>
    </row>
    <row r="13" spans="1:7" ht="20.100000000000001" customHeight="1" x14ac:dyDescent="0.2">
      <c r="A13" s="7">
        <f>'1.Laporan Data Induk '!A12</f>
        <v>0</v>
      </c>
      <c r="B13" s="8" t="e">
        <f>VLOOKUP(A13,'2.Laporan Baki Aset'!D:G,4,0)</f>
        <v>#N/A</v>
      </c>
      <c r="C13" s="33">
        <f>VLOOKUP(A13,Table1[#All],5,0)</f>
        <v>0</v>
      </c>
      <c r="D13" s="33">
        <f>VLOOKUP($A13,Table1[[#All],[No. Aset - Subnombor]:[Perihal Aset]],2,0)</f>
        <v>0</v>
      </c>
      <c r="E13" s="33">
        <f>VLOOKUP(A13,Table1[[#All],[No. Aset - Subnombor]:[Baki Usia Guna (Tahun/Bulan) ]],4,0)</f>
        <v>0</v>
      </c>
      <c r="F13" s="36">
        <f>VLOOKUP(C13,'3. Laporan SPPA'!A:A,1,0)</f>
        <v>0</v>
      </c>
      <c r="G13" s="37">
        <f t="shared" si="0"/>
        <v>0</v>
      </c>
    </row>
    <row r="14" spans="1:7" ht="20.100000000000001" customHeight="1" x14ac:dyDescent="0.2">
      <c r="A14" s="7">
        <f>'1.Laporan Data Induk '!A13</f>
        <v>0</v>
      </c>
      <c r="B14" s="8" t="e">
        <f>VLOOKUP(A14,'2.Laporan Baki Aset'!D:G,4,0)</f>
        <v>#N/A</v>
      </c>
      <c r="C14" s="33">
        <f>VLOOKUP(A14,Table1[#All],5,0)</f>
        <v>0</v>
      </c>
      <c r="D14" s="33">
        <f>VLOOKUP($A14,Table1[[#All],[No. Aset - Subnombor]:[Perihal Aset]],2,0)</f>
        <v>0</v>
      </c>
      <c r="E14" s="33">
        <f>VLOOKUP(A14,Table1[[#All],[No. Aset - Subnombor]:[Baki Usia Guna (Tahun/Bulan) ]],4,0)</f>
        <v>0</v>
      </c>
      <c r="F14" s="36">
        <f>VLOOKUP(C14,'3. Laporan SPPA'!A:A,1,0)</f>
        <v>0</v>
      </c>
      <c r="G14" s="37">
        <f t="shared" si="0"/>
        <v>0</v>
      </c>
    </row>
    <row r="15" spans="1:7" ht="20.100000000000001" customHeight="1" x14ac:dyDescent="0.2">
      <c r="A15" s="7">
        <f>'1.Laporan Data Induk '!A14</f>
        <v>0</v>
      </c>
      <c r="B15" s="8" t="e">
        <f>VLOOKUP(A15,'2.Laporan Baki Aset'!D:G,4,0)</f>
        <v>#N/A</v>
      </c>
      <c r="C15" s="33">
        <f>VLOOKUP(A15,Table1[#All],5,0)</f>
        <v>0</v>
      </c>
      <c r="D15" s="33">
        <f>VLOOKUP($A15,Table1[[#All],[No. Aset - Subnombor]:[Perihal Aset]],2,0)</f>
        <v>0</v>
      </c>
      <c r="E15" s="33">
        <f>VLOOKUP(A15,Table1[[#All],[No. Aset - Subnombor]:[Baki Usia Guna (Tahun/Bulan) ]],4,0)</f>
        <v>0</v>
      </c>
      <c r="F15" s="36">
        <f>VLOOKUP(C15,'3. Laporan SPPA'!A:A,1,0)</f>
        <v>0</v>
      </c>
      <c r="G15" s="37">
        <f t="shared" si="0"/>
        <v>0</v>
      </c>
    </row>
    <row r="16" spans="1:7" ht="20.100000000000001" customHeight="1" x14ac:dyDescent="0.2">
      <c r="A16" s="7">
        <f>'1.Laporan Data Induk '!A15</f>
        <v>0</v>
      </c>
      <c r="B16" s="8" t="e">
        <f>VLOOKUP(A16,'2.Laporan Baki Aset'!D:G,4,0)</f>
        <v>#N/A</v>
      </c>
      <c r="C16" s="33">
        <f>VLOOKUP(A16,Table1[#All],5,0)</f>
        <v>0</v>
      </c>
      <c r="D16" s="33">
        <f>VLOOKUP($A16,Table1[[#All],[No. Aset - Subnombor]:[Perihal Aset]],2,0)</f>
        <v>0</v>
      </c>
      <c r="E16" s="33">
        <f>VLOOKUP(A16,Table1[[#All],[No. Aset - Subnombor]:[Baki Usia Guna (Tahun/Bulan) ]],4,0)</f>
        <v>0</v>
      </c>
      <c r="F16" s="36">
        <f>VLOOKUP(C16,'3. Laporan SPPA'!A:A,1,0)</f>
        <v>0</v>
      </c>
      <c r="G16" s="37">
        <f t="shared" si="0"/>
        <v>0</v>
      </c>
    </row>
    <row r="17" spans="1:7" ht="20.100000000000001" customHeight="1" x14ac:dyDescent="0.2">
      <c r="A17" s="7">
        <f>'1.Laporan Data Induk '!A16</f>
        <v>0</v>
      </c>
      <c r="B17" s="8" t="e">
        <f>VLOOKUP(A17,'2.Laporan Baki Aset'!D:G,4,0)</f>
        <v>#N/A</v>
      </c>
      <c r="C17" s="33">
        <f>VLOOKUP(A17,Table1[#All],5,0)</f>
        <v>0</v>
      </c>
      <c r="D17" s="33">
        <f>VLOOKUP($A17,Table1[[#All],[No. Aset - Subnombor]:[Perihal Aset]],2,0)</f>
        <v>0</v>
      </c>
      <c r="E17" s="33">
        <f>VLOOKUP(A17,Table1[[#All],[No. Aset - Subnombor]:[Baki Usia Guna (Tahun/Bulan) ]],4,0)</f>
        <v>0</v>
      </c>
      <c r="F17" s="36">
        <f>VLOOKUP(C17,'3. Laporan SPPA'!A:A,1,0)</f>
        <v>0</v>
      </c>
      <c r="G17" s="37">
        <f t="shared" si="0"/>
        <v>0</v>
      </c>
    </row>
    <row r="18" spans="1:7" ht="20.100000000000001" customHeight="1" x14ac:dyDescent="0.2">
      <c r="A18" s="7">
        <f>'1.Laporan Data Induk '!A17</f>
        <v>0</v>
      </c>
      <c r="B18" s="8" t="e">
        <f>VLOOKUP(A18,'2.Laporan Baki Aset'!D:G,4,0)</f>
        <v>#N/A</v>
      </c>
      <c r="C18" s="33">
        <f>VLOOKUP(A18,Table1[#All],5,0)</f>
        <v>0</v>
      </c>
      <c r="D18" s="33">
        <f>VLOOKUP($A18,Table1[[#All],[No. Aset - Subnombor]:[Perihal Aset]],2,0)</f>
        <v>0</v>
      </c>
      <c r="E18" s="33">
        <f>VLOOKUP(A18,Table1[[#All],[No. Aset - Subnombor]:[Baki Usia Guna (Tahun/Bulan) ]],4,0)</f>
        <v>0</v>
      </c>
      <c r="F18" s="36">
        <f>VLOOKUP(C18,'3. Laporan SPPA'!A:A,1,0)</f>
        <v>0</v>
      </c>
      <c r="G18" s="37">
        <f t="shared" si="0"/>
        <v>0</v>
      </c>
    </row>
    <row r="19" spans="1:7" ht="20.100000000000001" customHeight="1" x14ac:dyDescent="0.2">
      <c r="A19" s="7">
        <f>'1.Laporan Data Induk '!A18</f>
        <v>0</v>
      </c>
      <c r="B19" s="8" t="e">
        <f>VLOOKUP(A19,'2.Laporan Baki Aset'!D:G,4,0)</f>
        <v>#N/A</v>
      </c>
      <c r="C19" s="33">
        <f>VLOOKUP(A19,Table1[#All],5,0)</f>
        <v>0</v>
      </c>
      <c r="D19" s="33">
        <f>VLOOKUP($A19,Table1[[#All],[No. Aset - Subnombor]:[Perihal Aset]],2,0)</f>
        <v>0</v>
      </c>
      <c r="E19" s="33">
        <f>VLOOKUP(A19,Table1[[#All],[No. Aset - Subnombor]:[Baki Usia Guna (Tahun/Bulan) ]],4,0)</f>
        <v>0</v>
      </c>
      <c r="F19" s="36">
        <f>VLOOKUP(C19,'3. Laporan SPPA'!A:A,1,0)</f>
        <v>0</v>
      </c>
      <c r="G19" s="37">
        <f t="shared" si="0"/>
        <v>0</v>
      </c>
    </row>
    <row r="20" spans="1:7" ht="20.100000000000001" customHeight="1" x14ac:dyDescent="0.2">
      <c r="A20" s="7">
        <f>'1.Laporan Data Induk '!A19</f>
        <v>0</v>
      </c>
      <c r="B20" s="8" t="e">
        <f>VLOOKUP(A20,'2.Laporan Baki Aset'!D:G,4,0)</f>
        <v>#N/A</v>
      </c>
      <c r="C20" s="33">
        <f>VLOOKUP(A20,Table1[#All],5,0)</f>
        <v>0</v>
      </c>
      <c r="D20" s="33">
        <f>VLOOKUP($A20,Table1[[#All],[No. Aset - Subnombor]:[Perihal Aset]],2,0)</f>
        <v>0</v>
      </c>
      <c r="E20" s="33">
        <f>VLOOKUP(A20,Table1[[#All],[No. Aset - Subnombor]:[Baki Usia Guna (Tahun/Bulan) ]],4,0)</f>
        <v>0</v>
      </c>
      <c r="F20" s="36">
        <f>VLOOKUP(C20,'3. Laporan SPPA'!A:A,1,0)</f>
        <v>0</v>
      </c>
      <c r="G20" s="37">
        <f t="shared" si="0"/>
        <v>0</v>
      </c>
    </row>
    <row r="21" spans="1:7" ht="20.100000000000001" customHeight="1" x14ac:dyDescent="0.2">
      <c r="A21" s="7">
        <f>'1.Laporan Data Induk '!A20</f>
        <v>0</v>
      </c>
      <c r="B21" s="8" t="e">
        <f>VLOOKUP(A21,'2.Laporan Baki Aset'!D:G,4,0)</f>
        <v>#N/A</v>
      </c>
      <c r="C21" s="33">
        <f>VLOOKUP(A21,Table1[#All],5,0)</f>
        <v>0</v>
      </c>
      <c r="D21" s="33">
        <f>VLOOKUP($A21,Table1[[#All],[No. Aset - Subnombor]:[Perihal Aset]],2,0)</f>
        <v>0</v>
      </c>
      <c r="E21" s="33">
        <f>VLOOKUP(A21,Table1[[#All],[No. Aset - Subnombor]:[Baki Usia Guna (Tahun/Bulan) ]],4,0)</f>
        <v>0</v>
      </c>
      <c r="F21" s="36">
        <f>VLOOKUP(C21,'3. Laporan SPPA'!A:A,1,0)</f>
        <v>0</v>
      </c>
      <c r="G21" s="37">
        <f t="shared" si="0"/>
        <v>0</v>
      </c>
    </row>
    <row r="22" spans="1:7" ht="20.100000000000001" customHeight="1" x14ac:dyDescent="0.2">
      <c r="A22" s="7">
        <f>'1.Laporan Data Induk '!A21</f>
        <v>0</v>
      </c>
      <c r="B22" s="8" t="e">
        <f>VLOOKUP(A22,'2.Laporan Baki Aset'!D:G,4,0)</f>
        <v>#N/A</v>
      </c>
      <c r="C22" s="33">
        <f>VLOOKUP(A22,Table1[#All],5,0)</f>
        <v>0</v>
      </c>
      <c r="D22" s="33">
        <f>VLOOKUP($A22,Table1[[#All],[No. Aset - Subnombor]:[Perihal Aset]],2,0)</f>
        <v>0</v>
      </c>
      <c r="E22" s="33">
        <f>VLOOKUP(A22,Table1[[#All],[No. Aset - Subnombor]:[Baki Usia Guna (Tahun/Bulan) ]],4,0)</f>
        <v>0</v>
      </c>
      <c r="F22" s="36">
        <f>VLOOKUP(C22,'3. Laporan SPPA'!A:A,1,0)</f>
        <v>0</v>
      </c>
      <c r="G22" s="37">
        <f t="shared" si="0"/>
        <v>0</v>
      </c>
    </row>
    <row r="23" spans="1:7" ht="20.100000000000001" customHeight="1" x14ac:dyDescent="0.2">
      <c r="A23" s="7">
        <f>'1.Laporan Data Induk '!A22</f>
        <v>0</v>
      </c>
      <c r="B23" s="8" t="e">
        <f>VLOOKUP(A23,'2.Laporan Baki Aset'!D:G,4,0)</f>
        <v>#N/A</v>
      </c>
      <c r="C23" s="33">
        <f>VLOOKUP(A23,Table1[#All],5,0)</f>
        <v>0</v>
      </c>
      <c r="D23" s="33">
        <f>VLOOKUP($A23,Table1[[#All],[No. Aset - Subnombor]:[Perihal Aset]],2,0)</f>
        <v>0</v>
      </c>
      <c r="E23" s="33">
        <f>VLOOKUP(A23,Table1[[#All],[No. Aset - Subnombor]:[Baki Usia Guna (Tahun/Bulan) ]],4,0)</f>
        <v>0</v>
      </c>
      <c r="F23" s="36">
        <f>VLOOKUP(C23,'3. Laporan SPPA'!A:A,1,0)</f>
        <v>0</v>
      </c>
      <c r="G23" s="37">
        <f t="shared" si="0"/>
        <v>0</v>
      </c>
    </row>
    <row r="24" spans="1:7" ht="20.100000000000001" customHeight="1" x14ac:dyDescent="0.2">
      <c r="A24" s="7">
        <f>'1.Laporan Data Induk '!A23</f>
        <v>0</v>
      </c>
      <c r="B24" s="8" t="e">
        <f>VLOOKUP(A24,'2.Laporan Baki Aset'!D:G,4,0)</f>
        <v>#N/A</v>
      </c>
      <c r="C24" s="33">
        <f>VLOOKUP(A24,Table1[#All],5,0)</f>
        <v>0</v>
      </c>
      <c r="D24" s="33">
        <f>VLOOKUP($A24,Table1[[#All],[No. Aset - Subnombor]:[Perihal Aset]],2,0)</f>
        <v>0</v>
      </c>
      <c r="E24" s="33">
        <f>VLOOKUP(A24,Table1[[#All],[No. Aset - Subnombor]:[Baki Usia Guna (Tahun/Bulan) ]],4,0)</f>
        <v>0</v>
      </c>
      <c r="F24" s="36">
        <f>VLOOKUP(C24,'3. Laporan SPPA'!A:A,1,0)</f>
        <v>0</v>
      </c>
      <c r="G24" s="37">
        <f t="shared" si="0"/>
        <v>0</v>
      </c>
    </row>
    <row r="25" spans="1:7" ht="20.100000000000001" customHeight="1" x14ac:dyDescent="0.2">
      <c r="A25" s="7">
        <f>'1.Laporan Data Induk '!A24</f>
        <v>0</v>
      </c>
      <c r="B25" s="8" t="e">
        <f>VLOOKUP(A25,'2.Laporan Baki Aset'!D:G,4,0)</f>
        <v>#N/A</v>
      </c>
      <c r="C25" s="33">
        <f>VLOOKUP(A25,Table1[#All],5,0)</f>
        <v>0</v>
      </c>
      <c r="D25" s="33">
        <f>VLOOKUP($A25,Table1[[#All],[No. Aset - Subnombor]:[Perihal Aset]],2,0)</f>
        <v>0</v>
      </c>
      <c r="E25" s="33">
        <f>VLOOKUP(A25,Table1[[#All],[No. Aset - Subnombor]:[Baki Usia Guna (Tahun/Bulan) ]],4,0)</f>
        <v>0</v>
      </c>
      <c r="F25" s="36">
        <f>VLOOKUP(C25,'3. Laporan SPPA'!A:A,1,0)</f>
        <v>0</v>
      </c>
      <c r="G25" s="37">
        <f t="shared" si="0"/>
        <v>0</v>
      </c>
    </row>
    <row r="26" spans="1:7" ht="20.100000000000001" customHeight="1" x14ac:dyDescent="0.2">
      <c r="A26" s="7">
        <f>'1.Laporan Data Induk '!A25</f>
        <v>0</v>
      </c>
      <c r="B26" s="8" t="e">
        <f>VLOOKUP(A26,'2.Laporan Baki Aset'!D:G,4,0)</f>
        <v>#N/A</v>
      </c>
      <c r="C26" s="33">
        <f>VLOOKUP(A26,Table1[#All],5,0)</f>
        <v>0</v>
      </c>
      <c r="D26" s="33">
        <f>VLOOKUP($A26,Table1[[#All],[No. Aset - Subnombor]:[Perihal Aset]],2,0)</f>
        <v>0</v>
      </c>
      <c r="E26" s="33">
        <f>VLOOKUP(A26,Table1[[#All],[No. Aset - Subnombor]:[Baki Usia Guna (Tahun/Bulan) ]],4,0)</f>
        <v>0</v>
      </c>
      <c r="F26" s="36">
        <f>VLOOKUP(C26,'3. Laporan SPPA'!A:A,1,0)</f>
        <v>0</v>
      </c>
      <c r="G26" s="37">
        <f t="shared" si="0"/>
        <v>0</v>
      </c>
    </row>
    <row r="27" spans="1:7" ht="20.100000000000001" customHeight="1" x14ac:dyDescent="0.2">
      <c r="A27" s="7">
        <f>'1.Laporan Data Induk '!A26</f>
        <v>0</v>
      </c>
      <c r="B27" s="8" t="e">
        <f>VLOOKUP(A27,'2.Laporan Baki Aset'!D:G,4,0)</f>
        <v>#N/A</v>
      </c>
      <c r="C27" s="33">
        <f>VLOOKUP(A27,Table1[#All],5,0)</f>
        <v>0</v>
      </c>
      <c r="D27" s="33">
        <f>VLOOKUP($A27,Table1[[#All],[No. Aset - Subnombor]:[Perihal Aset]],2,0)</f>
        <v>0</v>
      </c>
      <c r="E27" s="33">
        <f>VLOOKUP(A27,Table1[[#All],[No. Aset - Subnombor]:[Baki Usia Guna (Tahun/Bulan) ]],4,0)</f>
        <v>0</v>
      </c>
      <c r="F27" s="36">
        <f>VLOOKUP(C27,'3. Laporan SPPA'!A:A,1,0)</f>
        <v>0</v>
      </c>
      <c r="G27" s="37">
        <f t="shared" si="0"/>
        <v>0</v>
      </c>
    </row>
    <row r="28" spans="1:7" ht="20.100000000000001" customHeight="1" x14ac:dyDescent="0.2">
      <c r="A28" s="7">
        <f>'1.Laporan Data Induk '!A27</f>
        <v>0</v>
      </c>
      <c r="B28" s="8" t="e">
        <f>VLOOKUP(A28,'2.Laporan Baki Aset'!D:G,4,0)</f>
        <v>#N/A</v>
      </c>
      <c r="C28" s="33">
        <f>VLOOKUP(A28,Table1[#All],5,0)</f>
        <v>0</v>
      </c>
      <c r="D28" s="33">
        <f>VLOOKUP($A28,Table1[[#All],[No. Aset - Subnombor]:[Perihal Aset]],2,0)</f>
        <v>0</v>
      </c>
      <c r="E28" s="33">
        <f>VLOOKUP(A28,Table1[[#All],[No. Aset - Subnombor]:[Baki Usia Guna (Tahun/Bulan) ]],4,0)</f>
        <v>0</v>
      </c>
      <c r="F28" s="36">
        <f>VLOOKUP(C28,'3. Laporan SPPA'!A:A,1,0)</f>
        <v>0</v>
      </c>
      <c r="G28" s="37">
        <f t="shared" si="0"/>
        <v>0</v>
      </c>
    </row>
    <row r="29" spans="1:7" ht="20.100000000000001" customHeight="1" x14ac:dyDescent="0.2">
      <c r="A29" s="7">
        <f>'1.Laporan Data Induk '!A28</f>
        <v>0</v>
      </c>
      <c r="B29" s="8" t="e">
        <f>VLOOKUP(A29,'2.Laporan Baki Aset'!D:G,4,0)</f>
        <v>#N/A</v>
      </c>
      <c r="C29" s="33">
        <f>VLOOKUP(A29,Table1[#All],5,0)</f>
        <v>0</v>
      </c>
      <c r="D29" s="33">
        <f>VLOOKUP($A29,Table1[[#All],[No. Aset - Subnombor]:[Perihal Aset]],2,0)</f>
        <v>0</v>
      </c>
      <c r="E29" s="33">
        <f>VLOOKUP(A29,Table1[[#All],[No. Aset - Subnombor]:[Baki Usia Guna (Tahun/Bulan) ]],4,0)</f>
        <v>0</v>
      </c>
      <c r="F29" s="36">
        <f>VLOOKUP(C29,'3. Laporan SPPA'!A:A,1,0)</f>
        <v>0</v>
      </c>
      <c r="G29" s="37">
        <f t="shared" si="0"/>
        <v>0</v>
      </c>
    </row>
    <row r="30" spans="1:7" ht="20.100000000000001" customHeight="1" x14ac:dyDescent="0.2">
      <c r="A30" s="7">
        <f>'1.Laporan Data Induk '!A29</f>
        <v>0</v>
      </c>
      <c r="B30" s="8" t="e">
        <f>VLOOKUP(A30,'2.Laporan Baki Aset'!D:G,4,0)</f>
        <v>#N/A</v>
      </c>
      <c r="C30" s="33">
        <f>VLOOKUP(A30,Table1[#All],5,0)</f>
        <v>0</v>
      </c>
      <c r="D30" s="33">
        <f>VLOOKUP($A30,Table1[[#All],[No. Aset - Subnombor]:[Perihal Aset]],2,0)</f>
        <v>0</v>
      </c>
      <c r="E30" s="33">
        <f>VLOOKUP(A30,Table1[[#All],[No. Aset - Subnombor]:[Baki Usia Guna (Tahun/Bulan) ]],4,0)</f>
        <v>0</v>
      </c>
      <c r="F30" s="36">
        <f>VLOOKUP(C30,'3. Laporan SPPA'!A:A,1,0)</f>
        <v>0</v>
      </c>
      <c r="G30" s="37">
        <f t="shared" si="0"/>
        <v>0</v>
      </c>
    </row>
    <row r="31" spans="1:7" ht="20.100000000000001" customHeight="1" x14ac:dyDescent="0.2">
      <c r="A31" s="7">
        <f>'1.Laporan Data Induk '!A30</f>
        <v>0</v>
      </c>
      <c r="B31" s="8" t="e">
        <f>VLOOKUP(A31,'2.Laporan Baki Aset'!D:G,4,0)</f>
        <v>#N/A</v>
      </c>
      <c r="C31" s="33">
        <f>VLOOKUP(A31,Table1[#All],5,0)</f>
        <v>0</v>
      </c>
      <c r="D31" s="33">
        <f>VLOOKUP($A31,Table1[[#All],[No. Aset - Subnombor]:[Perihal Aset]],2,0)</f>
        <v>0</v>
      </c>
      <c r="E31" s="33">
        <f>VLOOKUP(A31,Table1[[#All],[No. Aset - Subnombor]:[Baki Usia Guna (Tahun/Bulan) ]],4,0)</f>
        <v>0</v>
      </c>
      <c r="F31" s="36">
        <f>VLOOKUP(C31,'3. Laporan SPPA'!A:A,1,0)</f>
        <v>0</v>
      </c>
      <c r="G31" s="37">
        <f t="shared" si="0"/>
        <v>0</v>
      </c>
    </row>
    <row r="32" spans="1:7" ht="20.100000000000001" customHeight="1" x14ac:dyDescent="0.2">
      <c r="A32" s="7">
        <f>'1.Laporan Data Induk '!A31</f>
        <v>0</v>
      </c>
      <c r="B32" s="8" t="e">
        <f>VLOOKUP(A32,'2.Laporan Baki Aset'!D:G,4,0)</f>
        <v>#N/A</v>
      </c>
      <c r="C32" s="33">
        <f>VLOOKUP(A32,Table1[#All],5,0)</f>
        <v>0</v>
      </c>
      <c r="D32" s="33">
        <f>VLOOKUP($A32,Table1[[#All],[No. Aset - Subnombor]:[Perihal Aset]],2,0)</f>
        <v>0</v>
      </c>
      <c r="E32" s="33">
        <f>VLOOKUP(A32,Table1[[#All],[No. Aset - Subnombor]:[Baki Usia Guna (Tahun/Bulan) ]],4,0)</f>
        <v>0</v>
      </c>
      <c r="F32" s="36">
        <f>VLOOKUP(C32,'3. Laporan SPPA'!A:A,1,0)</f>
        <v>0</v>
      </c>
      <c r="G32" s="37">
        <f t="shared" si="0"/>
        <v>0</v>
      </c>
    </row>
    <row r="33" spans="1:7" ht="20.100000000000001" customHeight="1" x14ac:dyDescent="0.2">
      <c r="A33" s="7">
        <f>'1.Laporan Data Induk '!A32</f>
        <v>0</v>
      </c>
      <c r="B33" s="8" t="e">
        <f>VLOOKUP(A33,'2.Laporan Baki Aset'!D:G,4,0)</f>
        <v>#N/A</v>
      </c>
      <c r="C33" s="33">
        <f>VLOOKUP(A33,Table1[#All],5,0)</f>
        <v>0</v>
      </c>
      <c r="D33" s="33">
        <f>VLOOKUP($A33,Table1[[#All],[No. Aset - Subnombor]:[Perihal Aset]],2,0)</f>
        <v>0</v>
      </c>
      <c r="E33" s="33">
        <f>VLOOKUP(A33,Table1[[#All],[No. Aset - Subnombor]:[Baki Usia Guna (Tahun/Bulan) ]],4,0)</f>
        <v>0</v>
      </c>
      <c r="F33" s="36">
        <f>VLOOKUP(C33,'3. Laporan SPPA'!A:A,1,0)</f>
        <v>0</v>
      </c>
      <c r="G33" s="37">
        <f t="shared" si="0"/>
        <v>0</v>
      </c>
    </row>
    <row r="34" spans="1:7" ht="20.100000000000001" customHeight="1" x14ac:dyDescent="0.2">
      <c r="A34" s="7">
        <f>'1.Laporan Data Induk '!A33</f>
        <v>0</v>
      </c>
      <c r="B34" s="8" t="e">
        <f>VLOOKUP(A34,'2.Laporan Baki Aset'!D:G,4,0)</f>
        <v>#N/A</v>
      </c>
      <c r="C34" s="33">
        <f>VLOOKUP(A34,Table1[#All],5,0)</f>
        <v>0</v>
      </c>
      <c r="D34" s="33">
        <f>VLOOKUP($A34,Table1[[#All],[No. Aset - Subnombor]:[Perihal Aset]],2,0)</f>
        <v>0</v>
      </c>
      <c r="E34" s="33">
        <f>VLOOKUP(A34,Table1[[#All],[No. Aset - Subnombor]:[Baki Usia Guna (Tahun/Bulan) ]],4,0)</f>
        <v>0</v>
      </c>
      <c r="F34" s="36">
        <f>VLOOKUP(C34,'3. Laporan SPPA'!A:A,1,0)</f>
        <v>0</v>
      </c>
      <c r="G34" s="37">
        <f t="shared" si="0"/>
        <v>0</v>
      </c>
    </row>
    <row r="35" spans="1:7" ht="20.100000000000001" customHeight="1" x14ac:dyDescent="0.2">
      <c r="A35" s="7">
        <f>'1.Laporan Data Induk '!A34</f>
        <v>0</v>
      </c>
      <c r="B35" s="8" t="e">
        <f>VLOOKUP(A35,'2.Laporan Baki Aset'!D:G,4,0)</f>
        <v>#N/A</v>
      </c>
      <c r="C35" s="33">
        <f>VLOOKUP(A35,Table1[#All],5,0)</f>
        <v>0</v>
      </c>
      <c r="D35" s="33">
        <f>VLOOKUP($A35,Table1[[#All],[No. Aset - Subnombor]:[Perihal Aset]],2,0)</f>
        <v>0</v>
      </c>
      <c r="E35" s="33">
        <f>VLOOKUP(A35,Table1[[#All],[No. Aset - Subnombor]:[Baki Usia Guna (Tahun/Bulan) ]],4,0)</f>
        <v>0</v>
      </c>
      <c r="F35" s="36">
        <f>VLOOKUP(C35,'3. Laporan SPPA'!A:A,1,0)</f>
        <v>0</v>
      </c>
      <c r="G35" s="37">
        <f t="shared" si="0"/>
        <v>0</v>
      </c>
    </row>
    <row r="36" spans="1:7" ht="20.100000000000001" customHeight="1" x14ac:dyDescent="0.2">
      <c r="A36" s="7">
        <f>'1.Laporan Data Induk '!A35</f>
        <v>0</v>
      </c>
      <c r="B36" s="8" t="e">
        <f>VLOOKUP(A36,'2.Laporan Baki Aset'!D:G,4,0)</f>
        <v>#N/A</v>
      </c>
      <c r="C36" s="33">
        <f>VLOOKUP(A36,Table1[#All],5,0)</f>
        <v>0</v>
      </c>
      <c r="D36" s="33">
        <f>VLOOKUP($A36,Table1[[#All],[No. Aset - Subnombor]:[Perihal Aset]],2,0)</f>
        <v>0</v>
      </c>
      <c r="E36" s="33">
        <f>VLOOKUP(A36,Table1[[#All],[No. Aset - Subnombor]:[Baki Usia Guna (Tahun/Bulan) ]],4,0)</f>
        <v>0</v>
      </c>
      <c r="F36" s="36">
        <f>VLOOKUP(C36,'3. Laporan SPPA'!A:A,1,0)</f>
        <v>0</v>
      </c>
      <c r="G36" s="37">
        <f t="shared" si="0"/>
        <v>0</v>
      </c>
    </row>
    <row r="37" spans="1:7" ht="20.100000000000001" customHeight="1" x14ac:dyDescent="0.2">
      <c r="A37" s="7">
        <f>'1.Laporan Data Induk '!A36</f>
        <v>0</v>
      </c>
      <c r="B37" s="8" t="e">
        <f>VLOOKUP(A37,'2.Laporan Baki Aset'!D:G,4,0)</f>
        <v>#N/A</v>
      </c>
      <c r="C37" s="33">
        <f>VLOOKUP(A37,Table1[#All],5,0)</f>
        <v>0</v>
      </c>
      <c r="D37" s="33">
        <f>VLOOKUP($A37,Table1[[#All],[No. Aset - Subnombor]:[Perihal Aset]],2,0)</f>
        <v>0</v>
      </c>
      <c r="E37" s="33">
        <f>VLOOKUP(A37,Table1[[#All],[No. Aset - Subnombor]:[Baki Usia Guna (Tahun/Bulan) ]],4,0)</f>
        <v>0</v>
      </c>
      <c r="F37" s="36">
        <f>VLOOKUP(C37,'3. Laporan SPPA'!A:A,1,0)</f>
        <v>0</v>
      </c>
      <c r="G37" s="37">
        <f t="shared" si="0"/>
        <v>0</v>
      </c>
    </row>
    <row r="38" spans="1:7" ht="20.100000000000001" customHeight="1" x14ac:dyDescent="0.2">
      <c r="A38" s="7">
        <f>'1.Laporan Data Induk '!A37</f>
        <v>0</v>
      </c>
      <c r="B38" s="8" t="e">
        <f>VLOOKUP(A38,'2.Laporan Baki Aset'!D:G,4,0)</f>
        <v>#N/A</v>
      </c>
      <c r="C38" s="33">
        <f>VLOOKUP(A38,Table1[#All],5,0)</f>
        <v>0</v>
      </c>
      <c r="D38" s="33">
        <f>VLOOKUP($A38,Table1[[#All],[No. Aset - Subnombor]:[Perihal Aset]],2,0)</f>
        <v>0</v>
      </c>
      <c r="E38" s="33">
        <f>VLOOKUP(A38,Table1[[#All],[No. Aset - Subnombor]:[Baki Usia Guna (Tahun/Bulan) ]],4,0)</f>
        <v>0</v>
      </c>
      <c r="F38" s="36">
        <f>VLOOKUP(C38,'3. Laporan SPPA'!A:A,1,0)</f>
        <v>0</v>
      </c>
      <c r="G38" s="37">
        <f t="shared" si="0"/>
        <v>0</v>
      </c>
    </row>
    <row r="39" spans="1:7" ht="20.100000000000001" customHeight="1" x14ac:dyDescent="0.2">
      <c r="A39" s="7">
        <f>'1.Laporan Data Induk '!A38</f>
        <v>0</v>
      </c>
      <c r="B39" s="8" t="e">
        <f>VLOOKUP(A39,'2.Laporan Baki Aset'!D:G,4,0)</f>
        <v>#N/A</v>
      </c>
      <c r="C39" s="33">
        <f>VLOOKUP(A39,Table1[#All],5,0)</f>
        <v>0</v>
      </c>
      <c r="D39" s="33">
        <f>VLOOKUP($A39,Table1[[#All],[No. Aset - Subnombor]:[Perihal Aset]],2,0)</f>
        <v>0</v>
      </c>
      <c r="E39" s="33">
        <f>VLOOKUP(A39,Table1[[#All],[No. Aset - Subnombor]:[Baki Usia Guna (Tahun/Bulan) ]],4,0)</f>
        <v>0</v>
      </c>
      <c r="F39" s="36">
        <f>VLOOKUP(C39,'3. Laporan SPPA'!A:A,1,0)</f>
        <v>0</v>
      </c>
      <c r="G39" s="37">
        <f t="shared" si="0"/>
        <v>0</v>
      </c>
    </row>
    <row r="40" spans="1:7" ht="20.100000000000001" customHeight="1" x14ac:dyDescent="0.2">
      <c r="A40" s="7">
        <f>'1.Laporan Data Induk '!A39</f>
        <v>0</v>
      </c>
      <c r="B40" s="8" t="e">
        <f>VLOOKUP(A40,'2.Laporan Baki Aset'!D:G,4,0)</f>
        <v>#N/A</v>
      </c>
      <c r="C40" s="33">
        <f>VLOOKUP(A40,Table1[#All],5,0)</f>
        <v>0</v>
      </c>
      <c r="D40" s="33">
        <f>VLOOKUP($A40,Table1[[#All],[No. Aset - Subnombor]:[Perihal Aset]],2,0)</f>
        <v>0</v>
      </c>
      <c r="E40" s="33">
        <f>VLOOKUP(A40,Table1[[#All],[No. Aset - Subnombor]:[Baki Usia Guna (Tahun/Bulan) ]],4,0)</f>
        <v>0</v>
      </c>
      <c r="F40" s="36">
        <f>VLOOKUP(C40,'3. Laporan SPPA'!A:A,1,0)</f>
        <v>0</v>
      </c>
      <c r="G40" s="37">
        <f t="shared" si="0"/>
        <v>0</v>
      </c>
    </row>
    <row r="41" spans="1:7" ht="20.100000000000001" customHeight="1" x14ac:dyDescent="0.2">
      <c r="A41" s="7">
        <f>'1.Laporan Data Induk '!A40</f>
        <v>0</v>
      </c>
      <c r="B41" s="8" t="e">
        <f>VLOOKUP(A41,'2.Laporan Baki Aset'!D:G,4,0)</f>
        <v>#N/A</v>
      </c>
      <c r="C41" s="33">
        <f>VLOOKUP(A41,Table1[#All],5,0)</f>
        <v>0</v>
      </c>
      <c r="D41" s="33">
        <f>VLOOKUP($A41,Table1[[#All],[No. Aset - Subnombor]:[Perihal Aset]],2,0)</f>
        <v>0</v>
      </c>
      <c r="E41" s="33">
        <f>VLOOKUP(A41,Table1[[#All],[No. Aset - Subnombor]:[Baki Usia Guna (Tahun/Bulan) ]],4,0)</f>
        <v>0</v>
      </c>
      <c r="F41" s="36">
        <f>VLOOKUP(C41,'3. Laporan SPPA'!A:A,1,0)</f>
        <v>0</v>
      </c>
      <c r="G41" s="37">
        <f t="shared" si="0"/>
        <v>0</v>
      </c>
    </row>
    <row r="42" spans="1:7" ht="20.100000000000001" customHeight="1" x14ac:dyDescent="0.2">
      <c r="A42" s="7">
        <f>'1.Laporan Data Induk '!A41</f>
        <v>0</v>
      </c>
      <c r="B42" s="8" t="e">
        <f>VLOOKUP(A42,'2.Laporan Baki Aset'!D:G,4,0)</f>
        <v>#N/A</v>
      </c>
      <c r="C42" s="33">
        <f>VLOOKUP(A42,Table1[#All],5,0)</f>
        <v>0</v>
      </c>
      <c r="D42" s="33">
        <f>VLOOKUP($A42,Table1[[#All],[No. Aset - Subnombor]:[Perihal Aset]],2,0)</f>
        <v>0</v>
      </c>
      <c r="E42" s="33">
        <f>VLOOKUP(A42,Table1[[#All],[No. Aset - Subnombor]:[Baki Usia Guna (Tahun/Bulan) ]],4,0)</f>
        <v>0</v>
      </c>
      <c r="F42" s="36">
        <f>VLOOKUP(C42,'3. Laporan SPPA'!A:A,1,0)</f>
        <v>0</v>
      </c>
      <c r="G42" s="37">
        <f t="shared" si="0"/>
        <v>0</v>
      </c>
    </row>
    <row r="43" spans="1:7" ht="20.100000000000001" customHeight="1" x14ac:dyDescent="0.2">
      <c r="A43" s="7">
        <f>'1.Laporan Data Induk '!A42</f>
        <v>0</v>
      </c>
      <c r="B43" s="8" t="e">
        <f>VLOOKUP(A43,'2.Laporan Baki Aset'!D:G,4,0)</f>
        <v>#N/A</v>
      </c>
      <c r="C43" s="33">
        <f>VLOOKUP(A43,Table1[#All],5,0)</f>
        <v>0</v>
      </c>
      <c r="D43" s="33">
        <f>VLOOKUP($A43,Table1[[#All],[No. Aset - Subnombor]:[Perihal Aset]],2,0)</f>
        <v>0</v>
      </c>
      <c r="E43" s="33">
        <f>VLOOKUP(A43,Table1[[#All],[No. Aset - Subnombor]:[Baki Usia Guna (Tahun/Bulan) ]],4,0)</f>
        <v>0</v>
      </c>
      <c r="F43" s="36">
        <f>VLOOKUP(C43,'3. Laporan SPPA'!A:A,1,0)</f>
        <v>0</v>
      </c>
      <c r="G43" s="37">
        <f t="shared" si="0"/>
        <v>0</v>
      </c>
    </row>
    <row r="44" spans="1:7" ht="20.100000000000001" customHeight="1" x14ac:dyDescent="0.2">
      <c r="A44" s="7">
        <f>'1.Laporan Data Induk '!A43</f>
        <v>0</v>
      </c>
      <c r="B44" s="8" t="e">
        <f>VLOOKUP(A44,'2.Laporan Baki Aset'!D:G,4,0)</f>
        <v>#N/A</v>
      </c>
      <c r="C44" s="33">
        <f>VLOOKUP(A44,Table1[#All],5,0)</f>
        <v>0</v>
      </c>
      <c r="D44" s="33">
        <f>VLOOKUP($A44,Table1[[#All],[No. Aset - Subnombor]:[Perihal Aset]],2,0)</f>
        <v>0</v>
      </c>
      <c r="E44" s="33">
        <f>VLOOKUP(A44,Table1[[#All],[No. Aset - Subnombor]:[Baki Usia Guna (Tahun/Bulan) ]],4,0)</f>
        <v>0</v>
      </c>
      <c r="F44" s="36">
        <f>VLOOKUP(C44,'3. Laporan SPPA'!A:A,1,0)</f>
        <v>0</v>
      </c>
      <c r="G44" s="37">
        <f t="shared" si="0"/>
        <v>0</v>
      </c>
    </row>
    <row r="45" spans="1:7" ht="20.100000000000001" customHeight="1" x14ac:dyDescent="0.2">
      <c r="A45" s="7">
        <f>'1.Laporan Data Induk '!A44</f>
        <v>0</v>
      </c>
      <c r="B45" s="8" t="e">
        <f>VLOOKUP(A45,'2.Laporan Baki Aset'!D:G,4,0)</f>
        <v>#N/A</v>
      </c>
      <c r="C45" s="33">
        <f>VLOOKUP(A45,Table1[#All],5,0)</f>
        <v>0</v>
      </c>
      <c r="D45" s="33">
        <f>VLOOKUP($A45,Table1[[#All],[No. Aset - Subnombor]:[Perihal Aset]],2,0)</f>
        <v>0</v>
      </c>
      <c r="E45" s="33">
        <f>VLOOKUP(A45,Table1[[#All],[No. Aset - Subnombor]:[Baki Usia Guna (Tahun/Bulan) ]],4,0)</f>
        <v>0</v>
      </c>
      <c r="F45" s="36">
        <f>VLOOKUP(C45,'3. Laporan SPPA'!A:A,1,0)</f>
        <v>0</v>
      </c>
      <c r="G45" s="37">
        <f t="shared" si="0"/>
        <v>0</v>
      </c>
    </row>
    <row r="46" spans="1:7" ht="20.100000000000001" customHeight="1" x14ac:dyDescent="0.2">
      <c r="A46" s="7">
        <f>'1.Laporan Data Induk '!A45</f>
        <v>0</v>
      </c>
      <c r="B46" s="8" t="e">
        <f>VLOOKUP(A46,'2.Laporan Baki Aset'!D:G,4,0)</f>
        <v>#N/A</v>
      </c>
      <c r="C46" s="33">
        <f>VLOOKUP(A46,Table1[#All],5,0)</f>
        <v>0</v>
      </c>
      <c r="D46" s="33">
        <f>VLOOKUP($A46,Table1[[#All],[No. Aset - Subnombor]:[Perihal Aset]],2,0)</f>
        <v>0</v>
      </c>
      <c r="E46" s="33">
        <f>VLOOKUP(A46,Table1[[#All],[No. Aset - Subnombor]:[Baki Usia Guna (Tahun/Bulan) ]],4,0)</f>
        <v>0</v>
      </c>
      <c r="F46" s="36">
        <f>VLOOKUP(C46,'3. Laporan SPPA'!A:A,1,0)</f>
        <v>0</v>
      </c>
      <c r="G46" s="37">
        <f t="shared" si="0"/>
        <v>0</v>
      </c>
    </row>
    <row r="47" spans="1:7" ht="20.100000000000001" customHeight="1" x14ac:dyDescent="0.2">
      <c r="A47" s="7">
        <f>'1.Laporan Data Induk '!A46</f>
        <v>0</v>
      </c>
      <c r="B47" s="8" t="e">
        <f>VLOOKUP(A47,'2.Laporan Baki Aset'!D:G,4,0)</f>
        <v>#N/A</v>
      </c>
      <c r="C47" s="33">
        <f>VLOOKUP(A47,Table1[#All],5,0)</f>
        <v>0</v>
      </c>
      <c r="D47" s="33">
        <f>VLOOKUP($A47,Table1[[#All],[No. Aset - Subnombor]:[Perihal Aset]],2,0)</f>
        <v>0</v>
      </c>
      <c r="E47" s="33">
        <f>VLOOKUP(A47,Table1[[#All],[No. Aset - Subnombor]:[Baki Usia Guna (Tahun/Bulan) ]],4,0)</f>
        <v>0</v>
      </c>
      <c r="F47" s="36">
        <f>VLOOKUP(C47,'3. Laporan SPPA'!A:A,1,0)</f>
        <v>0</v>
      </c>
      <c r="G47" s="37">
        <f t="shared" si="0"/>
        <v>0</v>
      </c>
    </row>
    <row r="48" spans="1:7" ht="20.100000000000001" customHeight="1" x14ac:dyDescent="0.2">
      <c r="A48" s="7">
        <f>'1.Laporan Data Induk '!A47</f>
        <v>0</v>
      </c>
      <c r="B48" s="8" t="e">
        <f>VLOOKUP(A48,'2.Laporan Baki Aset'!D:G,4,0)</f>
        <v>#N/A</v>
      </c>
      <c r="C48" s="33">
        <f>VLOOKUP(A48,Table1[#All],5,0)</f>
        <v>0</v>
      </c>
      <c r="D48" s="33">
        <f>VLOOKUP($A48,Table1[[#All],[No. Aset - Subnombor]:[Perihal Aset]],2,0)</f>
        <v>0</v>
      </c>
      <c r="E48" s="33">
        <f>VLOOKUP(A48,Table1[[#All],[No. Aset - Subnombor]:[Baki Usia Guna (Tahun/Bulan) ]],4,0)</f>
        <v>0</v>
      </c>
      <c r="F48" s="36">
        <f>VLOOKUP(C48,'3. Laporan SPPA'!A:A,1,0)</f>
        <v>0</v>
      </c>
      <c r="G48" s="37">
        <f t="shared" si="0"/>
        <v>0</v>
      </c>
    </row>
    <row r="49" spans="1:7" ht="20.100000000000001" customHeight="1" x14ac:dyDescent="0.2">
      <c r="A49" s="7">
        <f>'1.Laporan Data Induk '!A48</f>
        <v>0</v>
      </c>
      <c r="B49" s="8" t="e">
        <f>VLOOKUP(A49,'2.Laporan Baki Aset'!D:G,4,0)</f>
        <v>#N/A</v>
      </c>
      <c r="C49" s="33">
        <f>VLOOKUP(A49,Table1[#All],5,0)</f>
        <v>0</v>
      </c>
      <c r="D49" s="33">
        <f>VLOOKUP($A49,Table1[[#All],[No. Aset - Subnombor]:[Perihal Aset]],2,0)</f>
        <v>0</v>
      </c>
      <c r="E49" s="33">
        <f>VLOOKUP(A49,Table1[[#All],[No. Aset - Subnombor]:[Baki Usia Guna (Tahun/Bulan) ]],4,0)</f>
        <v>0</v>
      </c>
      <c r="F49" s="36">
        <f>VLOOKUP(C49,'3. Laporan SPPA'!A:A,1,0)</f>
        <v>0</v>
      </c>
      <c r="G49" s="37">
        <f t="shared" si="0"/>
        <v>0</v>
      </c>
    </row>
    <row r="50" spans="1:7" ht="20.100000000000001" customHeight="1" x14ac:dyDescent="0.2">
      <c r="A50" s="7">
        <f>'1.Laporan Data Induk '!A49</f>
        <v>0</v>
      </c>
      <c r="B50" s="8" t="e">
        <f>VLOOKUP(A50,'2.Laporan Baki Aset'!D:G,4,0)</f>
        <v>#N/A</v>
      </c>
      <c r="C50" s="33">
        <f>VLOOKUP(A50,Table1[#All],5,0)</f>
        <v>0</v>
      </c>
      <c r="D50" s="33">
        <f>VLOOKUP($A50,Table1[[#All],[No. Aset - Subnombor]:[Perihal Aset]],2,0)</f>
        <v>0</v>
      </c>
      <c r="E50" s="33">
        <f>VLOOKUP(A50,Table1[[#All],[No. Aset - Subnombor]:[Baki Usia Guna (Tahun/Bulan) ]],4,0)</f>
        <v>0</v>
      </c>
      <c r="F50" s="36">
        <f>VLOOKUP(C50,'3. Laporan SPPA'!A:A,1,0)</f>
        <v>0</v>
      </c>
      <c r="G50" s="37">
        <f t="shared" si="0"/>
        <v>0</v>
      </c>
    </row>
    <row r="51" spans="1:7" ht="20.100000000000001" customHeight="1" x14ac:dyDescent="0.2">
      <c r="A51" s="7">
        <f>'1.Laporan Data Induk '!A50</f>
        <v>0</v>
      </c>
      <c r="B51" s="8" t="e">
        <f>VLOOKUP(A51,'2.Laporan Baki Aset'!D:G,4,0)</f>
        <v>#N/A</v>
      </c>
      <c r="C51" s="33">
        <f>VLOOKUP(A51,Table1[#All],5,0)</f>
        <v>0</v>
      </c>
      <c r="D51" s="33">
        <f>VLOOKUP($A51,Table1[[#All],[No. Aset - Subnombor]:[Perihal Aset]],2,0)</f>
        <v>0</v>
      </c>
      <c r="E51" s="33">
        <f>VLOOKUP(A51,Table1[[#All],[No. Aset - Subnombor]:[Baki Usia Guna (Tahun/Bulan) ]],4,0)</f>
        <v>0</v>
      </c>
      <c r="F51" s="36">
        <f>VLOOKUP(C51,'3. Laporan SPPA'!A:A,1,0)</f>
        <v>0</v>
      </c>
      <c r="G51" s="37">
        <f t="shared" si="0"/>
        <v>0</v>
      </c>
    </row>
    <row r="52" spans="1:7" ht="20.100000000000001" customHeight="1" x14ac:dyDescent="0.2">
      <c r="A52" s="7">
        <f>'1.Laporan Data Induk '!A51</f>
        <v>0</v>
      </c>
      <c r="B52" s="8" t="e">
        <f>VLOOKUP(A52,'2.Laporan Baki Aset'!D:G,4,0)</f>
        <v>#N/A</v>
      </c>
      <c r="C52" s="33">
        <f>VLOOKUP(A52,Table1[#All],5,0)</f>
        <v>0</v>
      </c>
      <c r="D52" s="33">
        <f>VLOOKUP($A52,Table1[[#All],[No. Aset - Subnombor]:[Perihal Aset]],2,0)</f>
        <v>0</v>
      </c>
      <c r="E52" s="33">
        <f>VLOOKUP(A52,Table1[[#All],[No. Aset - Subnombor]:[Baki Usia Guna (Tahun/Bulan) ]],4,0)</f>
        <v>0</v>
      </c>
      <c r="F52" s="36">
        <f>VLOOKUP(C52,'3. Laporan SPPA'!A:A,1,0)</f>
        <v>0</v>
      </c>
      <c r="G52" s="37">
        <f t="shared" si="0"/>
        <v>0</v>
      </c>
    </row>
    <row r="53" spans="1:7" ht="20.100000000000001" customHeight="1" x14ac:dyDescent="0.2">
      <c r="A53" s="7">
        <f>'1.Laporan Data Induk '!A52</f>
        <v>0</v>
      </c>
      <c r="B53" s="8" t="e">
        <f>VLOOKUP(A53,'2.Laporan Baki Aset'!D:G,4,0)</f>
        <v>#N/A</v>
      </c>
      <c r="C53" s="33">
        <f>VLOOKUP(A53,Table1[#All],5,0)</f>
        <v>0</v>
      </c>
      <c r="D53" s="33">
        <f>VLOOKUP($A53,Table1[[#All],[No. Aset - Subnombor]:[Perihal Aset]],2,0)</f>
        <v>0</v>
      </c>
      <c r="E53" s="33">
        <f>VLOOKUP(A53,Table1[[#All],[No. Aset - Subnombor]:[Baki Usia Guna (Tahun/Bulan) ]],4,0)</f>
        <v>0</v>
      </c>
      <c r="F53" s="36">
        <f>VLOOKUP(C53,'3. Laporan SPPA'!A:A,1,0)</f>
        <v>0</v>
      </c>
      <c r="G53" s="37">
        <f t="shared" si="0"/>
        <v>0</v>
      </c>
    </row>
    <row r="54" spans="1:7" ht="20.100000000000001" customHeight="1" x14ac:dyDescent="0.2">
      <c r="A54" s="7">
        <f>'1.Laporan Data Induk '!A53</f>
        <v>0</v>
      </c>
      <c r="B54" s="8" t="e">
        <f>VLOOKUP(A54,'2.Laporan Baki Aset'!D:G,4,0)</f>
        <v>#N/A</v>
      </c>
      <c r="C54" s="33">
        <f>VLOOKUP(A54,Table1[#All],5,0)</f>
        <v>0</v>
      </c>
      <c r="D54" s="33">
        <f>VLOOKUP($A54,Table1[[#All],[No. Aset - Subnombor]:[Perihal Aset]],2,0)</f>
        <v>0</v>
      </c>
      <c r="E54" s="33">
        <f>VLOOKUP(A54,Table1[[#All],[No. Aset - Subnombor]:[Baki Usia Guna (Tahun/Bulan) ]],4,0)</f>
        <v>0</v>
      </c>
      <c r="F54" s="36">
        <f>VLOOKUP(C54,'3. Laporan SPPA'!A:A,1,0)</f>
        <v>0</v>
      </c>
      <c r="G54" s="37">
        <f t="shared" si="0"/>
        <v>0</v>
      </c>
    </row>
    <row r="55" spans="1:7" ht="20.100000000000001" customHeight="1" x14ac:dyDescent="0.2">
      <c r="A55" s="7">
        <f>'1.Laporan Data Induk '!A54</f>
        <v>0</v>
      </c>
      <c r="B55" s="8" t="e">
        <f>VLOOKUP(A55,'2.Laporan Baki Aset'!D:G,4,0)</f>
        <v>#N/A</v>
      </c>
      <c r="C55" s="33">
        <f>VLOOKUP(A55,Table1[#All],5,0)</f>
        <v>0</v>
      </c>
      <c r="D55" s="33">
        <f>VLOOKUP($A55,Table1[[#All],[No. Aset - Subnombor]:[Perihal Aset]],2,0)</f>
        <v>0</v>
      </c>
      <c r="E55" s="33">
        <f>VLOOKUP(A55,Table1[[#All],[No. Aset - Subnombor]:[Baki Usia Guna (Tahun/Bulan) ]],4,0)</f>
        <v>0</v>
      </c>
      <c r="F55" s="36">
        <f>VLOOKUP(C55,'3. Laporan SPPA'!A:A,1,0)</f>
        <v>0</v>
      </c>
      <c r="G55" s="37">
        <f t="shared" si="0"/>
        <v>0</v>
      </c>
    </row>
    <row r="56" spans="1:7" ht="20.100000000000001" customHeight="1" x14ac:dyDescent="0.2">
      <c r="A56" s="7">
        <f>'1.Laporan Data Induk '!A55</f>
        <v>0</v>
      </c>
      <c r="B56" s="8" t="e">
        <f>VLOOKUP(A56,'2.Laporan Baki Aset'!D:G,4,0)</f>
        <v>#N/A</v>
      </c>
      <c r="C56" s="33">
        <f>VLOOKUP(A56,Table1[#All],5,0)</f>
        <v>0</v>
      </c>
      <c r="D56" s="33">
        <f>VLOOKUP($A56,Table1[[#All],[No. Aset - Subnombor]:[Perihal Aset]],2,0)</f>
        <v>0</v>
      </c>
      <c r="E56" s="33">
        <f>VLOOKUP(A56,Table1[[#All],[No. Aset - Subnombor]:[Baki Usia Guna (Tahun/Bulan) ]],4,0)</f>
        <v>0</v>
      </c>
      <c r="F56" s="36">
        <f>VLOOKUP(C56,'3. Laporan SPPA'!A:A,1,0)</f>
        <v>0</v>
      </c>
      <c r="G56" s="37">
        <f t="shared" si="0"/>
        <v>0</v>
      </c>
    </row>
    <row r="57" spans="1:7" ht="20.100000000000001" customHeight="1" x14ac:dyDescent="0.2">
      <c r="A57" s="7">
        <f>'1.Laporan Data Induk '!A56</f>
        <v>0</v>
      </c>
      <c r="B57" s="8" t="e">
        <f>VLOOKUP(A57,'2.Laporan Baki Aset'!D:G,4,0)</f>
        <v>#N/A</v>
      </c>
      <c r="C57" s="33">
        <f>VLOOKUP(A57,Table1[#All],5,0)</f>
        <v>0</v>
      </c>
      <c r="D57" s="33">
        <f>VLOOKUP($A57,Table1[[#All],[No. Aset - Subnombor]:[Perihal Aset]],2,0)</f>
        <v>0</v>
      </c>
      <c r="E57" s="33">
        <f>VLOOKUP(A57,Table1[[#All],[No. Aset - Subnombor]:[Baki Usia Guna (Tahun/Bulan) ]],4,0)</f>
        <v>0</v>
      </c>
      <c r="F57" s="36">
        <f>VLOOKUP(C57,'3. Laporan SPPA'!A:A,1,0)</f>
        <v>0</v>
      </c>
      <c r="G57" s="37">
        <f t="shared" si="0"/>
        <v>0</v>
      </c>
    </row>
    <row r="58" spans="1:7" ht="20.100000000000001" customHeight="1" x14ac:dyDescent="0.2">
      <c r="A58" s="7">
        <f>'1.Laporan Data Induk '!A57</f>
        <v>0</v>
      </c>
      <c r="B58" s="8" t="e">
        <f>VLOOKUP(A58,'2.Laporan Baki Aset'!D:G,4,0)</f>
        <v>#N/A</v>
      </c>
      <c r="C58" s="33">
        <f>VLOOKUP(A58,Table1[#All],5,0)</f>
        <v>0</v>
      </c>
      <c r="D58" s="33">
        <f>VLOOKUP($A58,Table1[[#All],[No. Aset - Subnombor]:[Perihal Aset]],2,0)</f>
        <v>0</v>
      </c>
      <c r="E58" s="33">
        <f>VLOOKUP(A58,Table1[[#All],[No. Aset - Subnombor]:[Baki Usia Guna (Tahun/Bulan) ]],4,0)</f>
        <v>0</v>
      </c>
      <c r="F58" s="36">
        <f>VLOOKUP(C58,'3. Laporan SPPA'!A:A,1,0)</f>
        <v>0</v>
      </c>
      <c r="G58" s="37">
        <f t="shared" si="0"/>
        <v>0</v>
      </c>
    </row>
    <row r="59" spans="1:7" ht="20.100000000000001" customHeight="1" x14ac:dyDescent="0.2">
      <c r="A59" s="7">
        <f>'1.Laporan Data Induk '!A58</f>
        <v>0</v>
      </c>
      <c r="B59" s="8" t="e">
        <f>VLOOKUP(A59,'2.Laporan Baki Aset'!D:G,4,0)</f>
        <v>#N/A</v>
      </c>
      <c r="C59" s="33">
        <f>VLOOKUP(A59,Table1[#All],5,0)</f>
        <v>0</v>
      </c>
      <c r="D59" s="33">
        <f>VLOOKUP($A59,Table1[[#All],[No. Aset - Subnombor]:[Perihal Aset]],2,0)</f>
        <v>0</v>
      </c>
      <c r="E59" s="33">
        <f>VLOOKUP(A59,Table1[[#All],[No. Aset - Subnombor]:[Baki Usia Guna (Tahun/Bulan) ]],4,0)</f>
        <v>0</v>
      </c>
      <c r="F59" s="36">
        <f>VLOOKUP(C59,'3. Laporan SPPA'!A:A,1,0)</f>
        <v>0</v>
      </c>
      <c r="G59" s="37">
        <f t="shared" si="0"/>
        <v>0</v>
      </c>
    </row>
    <row r="60" spans="1:7" ht="20.100000000000001" customHeight="1" x14ac:dyDescent="0.2">
      <c r="A60" s="7">
        <f>'1.Laporan Data Induk '!A59</f>
        <v>0</v>
      </c>
      <c r="B60" s="8" t="e">
        <f>VLOOKUP(A60,'2.Laporan Baki Aset'!D:G,4,0)</f>
        <v>#N/A</v>
      </c>
      <c r="C60" s="33">
        <f>VLOOKUP(A60,Table1[#All],5,0)</f>
        <v>0</v>
      </c>
      <c r="D60" s="33">
        <f>VLOOKUP($A60,Table1[[#All],[No. Aset - Subnombor]:[Perihal Aset]],2,0)</f>
        <v>0</v>
      </c>
      <c r="E60" s="33">
        <f>VLOOKUP(A60,Table1[[#All],[No. Aset - Subnombor]:[Baki Usia Guna (Tahun/Bulan) ]],4,0)</f>
        <v>0</v>
      </c>
      <c r="F60" s="36">
        <f>VLOOKUP(C60,'3. Laporan SPPA'!A:A,1,0)</f>
        <v>0</v>
      </c>
      <c r="G60" s="37">
        <f t="shared" si="0"/>
        <v>0</v>
      </c>
    </row>
    <row r="61" spans="1:7" ht="20.100000000000001" customHeight="1" x14ac:dyDescent="0.2">
      <c r="A61" s="7">
        <f>'1.Laporan Data Induk '!A60</f>
        <v>0</v>
      </c>
      <c r="B61" s="8" t="e">
        <f>VLOOKUP(A61,'2.Laporan Baki Aset'!D:G,4,0)</f>
        <v>#N/A</v>
      </c>
      <c r="C61" s="33">
        <f>VLOOKUP(A61,Table1[#All],5,0)</f>
        <v>0</v>
      </c>
      <c r="D61" s="33">
        <f>VLOOKUP($A61,Table1[[#All],[No. Aset - Subnombor]:[Perihal Aset]],2,0)</f>
        <v>0</v>
      </c>
      <c r="E61" s="33">
        <f>VLOOKUP(A61,Table1[[#All],[No. Aset - Subnombor]:[Baki Usia Guna (Tahun/Bulan) ]],4,0)</f>
        <v>0</v>
      </c>
      <c r="F61" s="36">
        <f>VLOOKUP(C61,'3. Laporan SPPA'!A:A,1,0)</f>
        <v>0</v>
      </c>
      <c r="G61" s="37">
        <f t="shared" si="0"/>
        <v>0</v>
      </c>
    </row>
    <row r="62" spans="1:7" ht="20.100000000000001" customHeight="1" x14ac:dyDescent="0.2">
      <c r="A62" s="7">
        <f>'1.Laporan Data Induk '!A61</f>
        <v>0</v>
      </c>
      <c r="B62" s="8" t="e">
        <f>VLOOKUP(A62,'2.Laporan Baki Aset'!D:G,4,0)</f>
        <v>#N/A</v>
      </c>
      <c r="C62" s="33">
        <f>VLOOKUP(A62,Table1[#All],5,0)</f>
        <v>0</v>
      </c>
      <c r="D62" s="33">
        <f>VLOOKUP($A62,Table1[[#All],[No. Aset - Subnombor]:[Perihal Aset]],2,0)</f>
        <v>0</v>
      </c>
      <c r="E62" s="33">
        <f>VLOOKUP(A62,Table1[[#All],[No. Aset - Subnombor]:[Baki Usia Guna (Tahun/Bulan) ]],4,0)</f>
        <v>0</v>
      </c>
      <c r="F62" s="36">
        <f>VLOOKUP(C62,'3. Laporan SPPA'!A:A,1,0)</f>
        <v>0</v>
      </c>
      <c r="G62" s="37">
        <f t="shared" si="0"/>
        <v>0</v>
      </c>
    </row>
    <row r="63" spans="1:7" ht="20.100000000000001" customHeight="1" x14ac:dyDescent="0.2">
      <c r="A63" s="7">
        <f>'1.Laporan Data Induk '!A62</f>
        <v>0</v>
      </c>
      <c r="B63" s="8" t="e">
        <f>VLOOKUP(A63,'2.Laporan Baki Aset'!D:G,4,0)</f>
        <v>#N/A</v>
      </c>
      <c r="C63" s="33">
        <f>VLOOKUP(A63,Table1[#All],5,0)</f>
        <v>0</v>
      </c>
      <c r="D63" s="33">
        <f>VLOOKUP($A63,Table1[[#All],[No. Aset - Subnombor]:[Perihal Aset]],2,0)</f>
        <v>0</v>
      </c>
      <c r="E63" s="33">
        <f>VLOOKUP(A63,Table1[[#All],[No. Aset - Subnombor]:[Baki Usia Guna (Tahun/Bulan) ]],4,0)</f>
        <v>0</v>
      </c>
      <c r="F63" s="36">
        <f>VLOOKUP(C63,'3. Laporan SPPA'!A:A,1,0)</f>
        <v>0</v>
      </c>
      <c r="G63" s="37">
        <f t="shared" si="0"/>
        <v>0</v>
      </c>
    </row>
    <row r="64" spans="1:7" ht="20.100000000000001" customHeight="1" x14ac:dyDescent="0.2">
      <c r="A64" s="7">
        <f>'1.Laporan Data Induk '!A63</f>
        <v>0</v>
      </c>
      <c r="B64" s="8" t="e">
        <f>VLOOKUP(A64,'2.Laporan Baki Aset'!D:G,4,0)</f>
        <v>#N/A</v>
      </c>
      <c r="C64" s="33">
        <f>VLOOKUP(A64,Table1[#All],5,0)</f>
        <v>0</v>
      </c>
      <c r="D64" s="33">
        <f>VLOOKUP($A64,Table1[[#All],[No. Aset - Subnombor]:[Perihal Aset]],2,0)</f>
        <v>0</v>
      </c>
      <c r="E64" s="33">
        <f>VLOOKUP(A64,Table1[[#All],[No. Aset - Subnombor]:[Baki Usia Guna (Tahun/Bulan) ]],4,0)</f>
        <v>0</v>
      </c>
      <c r="F64" s="36">
        <f>VLOOKUP(C64,'3. Laporan SPPA'!A:A,1,0)</f>
        <v>0</v>
      </c>
      <c r="G64" s="37">
        <f t="shared" si="0"/>
        <v>0</v>
      </c>
    </row>
    <row r="65" spans="1:7" ht="20.100000000000001" customHeight="1" x14ac:dyDescent="0.2">
      <c r="A65" s="7">
        <f>'1.Laporan Data Induk '!A64</f>
        <v>0</v>
      </c>
      <c r="B65" s="8" t="e">
        <f>VLOOKUP(A65,'2.Laporan Baki Aset'!D:G,4,0)</f>
        <v>#N/A</v>
      </c>
      <c r="C65" s="33">
        <f>VLOOKUP(A65,Table1[#All],5,0)</f>
        <v>0</v>
      </c>
      <c r="D65" s="33">
        <f>VLOOKUP($A65,Table1[[#All],[No. Aset - Subnombor]:[Perihal Aset]],2,0)</f>
        <v>0</v>
      </c>
      <c r="E65" s="33">
        <f>VLOOKUP(A65,Table1[[#All],[No. Aset - Subnombor]:[Baki Usia Guna (Tahun/Bulan) ]],4,0)</f>
        <v>0</v>
      </c>
      <c r="F65" s="36">
        <f>VLOOKUP(C65,'3. Laporan SPPA'!A:A,1,0)</f>
        <v>0</v>
      </c>
      <c r="G65" s="37">
        <f t="shared" si="0"/>
        <v>0</v>
      </c>
    </row>
    <row r="66" spans="1:7" ht="20.100000000000001" customHeight="1" x14ac:dyDescent="0.2">
      <c r="A66" s="7">
        <f>'1.Laporan Data Induk '!A65</f>
        <v>0</v>
      </c>
      <c r="B66" s="8" t="e">
        <f>VLOOKUP(A66,'2.Laporan Baki Aset'!D:G,4,0)</f>
        <v>#N/A</v>
      </c>
      <c r="C66" s="33">
        <f>VLOOKUP(A66,Table1[#All],5,0)</f>
        <v>0</v>
      </c>
      <c r="D66" s="33">
        <f>VLOOKUP($A66,Table1[[#All],[No. Aset - Subnombor]:[Perihal Aset]],2,0)</f>
        <v>0</v>
      </c>
      <c r="E66" s="33">
        <f>VLOOKUP(A66,Table1[[#All],[No. Aset - Subnombor]:[Baki Usia Guna (Tahun/Bulan) ]],4,0)</f>
        <v>0</v>
      </c>
      <c r="F66" s="36">
        <f>VLOOKUP(C66,'3. Laporan SPPA'!A:A,1,0)</f>
        <v>0</v>
      </c>
      <c r="G66" s="37">
        <f t="shared" si="0"/>
        <v>0</v>
      </c>
    </row>
    <row r="67" spans="1:7" ht="20.100000000000001" customHeight="1" x14ac:dyDescent="0.2">
      <c r="A67" s="7">
        <f>'1.Laporan Data Induk '!A66</f>
        <v>0</v>
      </c>
      <c r="B67" s="8" t="e">
        <f>VLOOKUP(A67,'2.Laporan Baki Aset'!D:G,4,0)</f>
        <v>#N/A</v>
      </c>
      <c r="C67" s="33">
        <f>VLOOKUP(A67,Table1[#All],5,0)</f>
        <v>0</v>
      </c>
      <c r="D67" s="33">
        <f>VLOOKUP($A67,Table1[[#All],[No. Aset - Subnombor]:[Perihal Aset]],2,0)</f>
        <v>0</v>
      </c>
      <c r="E67" s="33">
        <f>VLOOKUP(A67,Table1[[#All],[No. Aset - Subnombor]:[Baki Usia Guna (Tahun/Bulan) ]],4,0)</f>
        <v>0</v>
      </c>
      <c r="F67" s="36">
        <f>VLOOKUP(C67,'3. Laporan SPPA'!A:A,1,0)</f>
        <v>0</v>
      </c>
      <c r="G67" s="37">
        <f t="shared" si="0"/>
        <v>0</v>
      </c>
    </row>
    <row r="68" spans="1:7" ht="20.100000000000001" customHeight="1" x14ac:dyDescent="0.2">
      <c r="A68" s="7">
        <f>'1.Laporan Data Induk '!A67</f>
        <v>0</v>
      </c>
      <c r="B68" s="8" t="e">
        <f>VLOOKUP(A68,'2.Laporan Baki Aset'!D:G,4,0)</f>
        <v>#N/A</v>
      </c>
      <c r="C68" s="33">
        <f>VLOOKUP(A68,Table1[#All],5,0)</f>
        <v>0</v>
      </c>
      <c r="D68" s="33">
        <f>VLOOKUP($A68,Table1[[#All],[No. Aset - Subnombor]:[Perihal Aset]],2,0)</f>
        <v>0</v>
      </c>
      <c r="E68" s="33">
        <f>VLOOKUP(A68,Table1[[#All],[No. Aset - Subnombor]:[Baki Usia Guna (Tahun/Bulan) ]],4,0)</f>
        <v>0</v>
      </c>
      <c r="F68" s="36">
        <f>VLOOKUP(C68,'3. Laporan SPPA'!A:A,1,0)</f>
        <v>0</v>
      </c>
      <c r="G68" s="37">
        <f t="shared" ref="G68:G131" si="1">IFERROR(F68,B68)</f>
        <v>0</v>
      </c>
    </row>
    <row r="69" spans="1:7" ht="20.100000000000001" customHeight="1" x14ac:dyDescent="0.2">
      <c r="A69" s="7">
        <f>'1.Laporan Data Induk '!A68</f>
        <v>0</v>
      </c>
      <c r="B69" s="8" t="e">
        <f>VLOOKUP(A69,'2.Laporan Baki Aset'!D:G,4,0)</f>
        <v>#N/A</v>
      </c>
      <c r="C69" s="33">
        <f>VLOOKUP(A69,Table1[#All],5,0)</f>
        <v>0</v>
      </c>
      <c r="D69" s="33">
        <f>VLOOKUP($A69,Table1[[#All],[No. Aset - Subnombor]:[Perihal Aset]],2,0)</f>
        <v>0</v>
      </c>
      <c r="E69" s="33">
        <f>VLOOKUP(A69,Table1[[#All],[No. Aset - Subnombor]:[Baki Usia Guna (Tahun/Bulan) ]],4,0)</f>
        <v>0</v>
      </c>
      <c r="F69" s="36">
        <f>VLOOKUP(C69,'3. Laporan SPPA'!A:A,1,0)</f>
        <v>0</v>
      </c>
      <c r="G69" s="37">
        <f t="shared" si="1"/>
        <v>0</v>
      </c>
    </row>
    <row r="70" spans="1:7" ht="20.100000000000001" customHeight="1" x14ac:dyDescent="0.2">
      <c r="A70" s="7">
        <f>'1.Laporan Data Induk '!A69</f>
        <v>0</v>
      </c>
      <c r="B70" s="8" t="e">
        <f>VLOOKUP(A70,'2.Laporan Baki Aset'!D:G,4,0)</f>
        <v>#N/A</v>
      </c>
      <c r="C70" s="33">
        <f>VLOOKUP(A70,Table1[#All],5,0)</f>
        <v>0</v>
      </c>
      <c r="D70" s="33">
        <f>VLOOKUP($A70,Table1[[#All],[No. Aset - Subnombor]:[Perihal Aset]],2,0)</f>
        <v>0</v>
      </c>
      <c r="E70" s="33">
        <f>VLOOKUP(A70,Table1[[#All],[No. Aset - Subnombor]:[Baki Usia Guna (Tahun/Bulan) ]],4,0)</f>
        <v>0</v>
      </c>
      <c r="F70" s="36">
        <f>VLOOKUP(C70,'3. Laporan SPPA'!A:A,1,0)</f>
        <v>0</v>
      </c>
      <c r="G70" s="37">
        <f t="shared" si="1"/>
        <v>0</v>
      </c>
    </row>
    <row r="71" spans="1:7" ht="20.100000000000001" customHeight="1" x14ac:dyDescent="0.2">
      <c r="A71" s="7">
        <f>'1.Laporan Data Induk '!A70</f>
        <v>0</v>
      </c>
      <c r="B71" s="8" t="e">
        <f>VLOOKUP(A71,'2.Laporan Baki Aset'!D:G,4,0)</f>
        <v>#N/A</v>
      </c>
      <c r="C71" s="33">
        <f>VLOOKUP(A71,Table1[#All],5,0)</f>
        <v>0</v>
      </c>
      <c r="D71" s="33">
        <f>VLOOKUP($A71,Table1[[#All],[No. Aset - Subnombor]:[Perihal Aset]],2,0)</f>
        <v>0</v>
      </c>
      <c r="E71" s="33">
        <f>VLOOKUP(A71,Table1[[#All],[No. Aset - Subnombor]:[Baki Usia Guna (Tahun/Bulan) ]],4,0)</f>
        <v>0</v>
      </c>
      <c r="F71" s="36">
        <f>VLOOKUP(C71,'3. Laporan SPPA'!A:A,1,0)</f>
        <v>0</v>
      </c>
      <c r="G71" s="37">
        <f t="shared" si="1"/>
        <v>0</v>
      </c>
    </row>
    <row r="72" spans="1:7" ht="20.100000000000001" customHeight="1" x14ac:dyDescent="0.2">
      <c r="A72" s="7">
        <f>'1.Laporan Data Induk '!A71</f>
        <v>0</v>
      </c>
      <c r="B72" s="8" t="e">
        <f>VLOOKUP(A72,'2.Laporan Baki Aset'!D:G,4,0)</f>
        <v>#N/A</v>
      </c>
      <c r="C72" s="33">
        <f>VLOOKUP(A72,Table1[#All],5,0)</f>
        <v>0</v>
      </c>
      <c r="D72" s="33">
        <f>VLOOKUP($A72,Table1[[#All],[No. Aset - Subnombor]:[Perihal Aset]],2,0)</f>
        <v>0</v>
      </c>
      <c r="E72" s="33">
        <f>VLOOKUP(A72,Table1[[#All],[No. Aset - Subnombor]:[Baki Usia Guna (Tahun/Bulan) ]],4,0)</f>
        <v>0</v>
      </c>
      <c r="F72" s="36">
        <f>VLOOKUP(C72,'3. Laporan SPPA'!A:A,1,0)</f>
        <v>0</v>
      </c>
      <c r="G72" s="37">
        <f t="shared" si="1"/>
        <v>0</v>
      </c>
    </row>
    <row r="73" spans="1:7" ht="20.100000000000001" customHeight="1" x14ac:dyDescent="0.2">
      <c r="A73" s="7">
        <f>'1.Laporan Data Induk '!A72</f>
        <v>0</v>
      </c>
      <c r="B73" s="8" t="e">
        <f>VLOOKUP(A73,'2.Laporan Baki Aset'!D:G,4,0)</f>
        <v>#N/A</v>
      </c>
      <c r="C73" s="33">
        <f>VLOOKUP(A73,Table1[#All],5,0)</f>
        <v>0</v>
      </c>
      <c r="D73" s="33">
        <f>VLOOKUP($A73,Table1[[#All],[No. Aset - Subnombor]:[Perihal Aset]],2,0)</f>
        <v>0</v>
      </c>
      <c r="E73" s="33">
        <f>VLOOKUP(A73,Table1[[#All],[No. Aset - Subnombor]:[Baki Usia Guna (Tahun/Bulan) ]],4,0)</f>
        <v>0</v>
      </c>
      <c r="F73" s="36">
        <f>VLOOKUP(C73,'3. Laporan SPPA'!A:A,1,0)</f>
        <v>0</v>
      </c>
      <c r="G73" s="37">
        <f t="shared" si="1"/>
        <v>0</v>
      </c>
    </row>
    <row r="74" spans="1:7" ht="20.100000000000001" customHeight="1" x14ac:dyDescent="0.2">
      <c r="A74" s="7">
        <f>'1.Laporan Data Induk '!A73</f>
        <v>0</v>
      </c>
      <c r="B74" s="8" t="e">
        <f>VLOOKUP(A74,'2.Laporan Baki Aset'!D:G,4,0)</f>
        <v>#N/A</v>
      </c>
      <c r="C74" s="33">
        <f>VLOOKUP(A74,Table1[#All],5,0)</f>
        <v>0</v>
      </c>
      <c r="D74" s="33">
        <f>VLOOKUP($A74,Table1[[#All],[No. Aset - Subnombor]:[Perihal Aset]],2,0)</f>
        <v>0</v>
      </c>
      <c r="E74" s="33">
        <f>VLOOKUP(A74,Table1[[#All],[No. Aset - Subnombor]:[Baki Usia Guna (Tahun/Bulan) ]],4,0)</f>
        <v>0</v>
      </c>
      <c r="F74" s="36">
        <f>VLOOKUP(C74,'3. Laporan SPPA'!A:A,1,0)</f>
        <v>0</v>
      </c>
      <c r="G74" s="37">
        <f t="shared" si="1"/>
        <v>0</v>
      </c>
    </row>
    <row r="75" spans="1:7" ht="20.100000000000001" customHeight="1" x14ac:dyDescent="0.2">
      <c r="A75" s="7">
        <f>'1.Laporan Data Induk '!A74</f>
        <v>0</v>
      </c>
      <c r="B75" s="8" t="e">
        <f>VLOOKUP(A75,'2.Laporan Baki Aset'!D:G,4,0)</f>
        <v>#N/A</v>
      </c>
      <c r="C75" s="33">
        <f>VLOOKUP(A75,Table1[#All],5,0)</f>
        <v>0</v>
      </c>
      <c r="D75" s="33">
        <f>VLOOKUP($A75,Table1[[#All],[No. Aset - Subnombor]:[Perihal Aset]],2,0)</f>
        <v>0</v>
      </c>
      <c r="E75" s="33">
        <f>VLOOKUP(A75,Table1[[#All],[No. Aset - Subnombor]:[Baki Usia Guna (Tahun/Bulan) ]],4,0)</f>
        <v>0</v>
      </c>
      <c r="F75" s="36">
        <f>VLOOKUP(C75,'3. Laporan SPPA'!A:A,1,0)</f>
        <v>0</v>
      </c>
      <c r="G75" s="37">
        <f t="shared" si="1"/>
        <v>0</v>
      </c>
    </row>
    <row r="76" spans="1:7" ht="20.100000000000001" customHeight="1" x14ac:dyDescent="0.2">
      <c r="A76" s="7">
        <f>'1.Laporan Data Induk '!A75</f>
        <v>0</v>
      </c>
      <c r="B76" s="8" t="e">
        <f>VLOOKUP(A76,'2.Laporan Baki Aset'!D:G,4,0)</f>
        <v>#N/A</v>
      </c>
      <c r="C76" s="33">
        <f>VLOOKUP(A76,Table1[#All],5,0)</f>
        <v>0</v>
      </c>
      <c r="D76" s="33">
        <f>VLOOKUP($A76,Table1[[#All],[No. Aset - Subnombor]:[Perihal Aset]],2,0)</f>
        <v>0</v>
      </c>
      <c r="E76" s="33">
        <f>VLOOKUP(A76,Table1[[#All],[No. Aset - Subnombor]:[Baki Usia Guna (Tahun/Bulan) ]],4,0)</f>
        <v>0</v>
      </c>
      <c r="F76" s="36">
        <f>VLOOKUP(C76,'3. Laporan SPPA'!A:A,1,0)</f>
        <v>0</v>
      </c>
      <c r="G76" s="37">
        <f t="shared" si="1"/>
        <v>0</v>
      </c>
    </row>
    <row r="77" spans="1:7" ht="20.100000000000001" customHeight="1" x14ac:dyDescent="0.2">
      <c r="A77" s="7">
        <f>'1.Laporan Data Induk '!A76</f>
        <v>0</v>
      </c>
      <c r="B77" s="8" t="e">
        <f>VLOOKUP(A77,'2.Laporan Baki Aset'!D:G,4,0)</f>
        <v>#N/A</v>
      </c>
      <c r="C77" s="33">
        <f>VLOOKUP(A77,Table1[#All],5,0)</f>
        <v>0</v>
      </c>
      <c r="D77" s="33">
        <f>VLOOKUP($A77,Table1[[#All],[No. Aset - Subnombor]:[Perihal Aset]],2,0)</f>
        <v>0</v>
      </c>
      <c r="E77" s="33">
        <f>VLOOKUP(A77,Table1[[#All],[No. Aset - Subnombor]:[Baki Usia Guna (Tahun/Bulan) ]],4,0)</f>
        <v>0</v>
      </c>
      <c r="F77" s="36">
        <f>VLOOKUP(C77,'3. Laporan SPPA'!A:A,1,0)</f>
        <v>0</v>
      </c>
      <c r="G77" s="37">
        <f t="shared" si="1"/>
        <v>0</v>
      </c>
    </row>
    <row r="78" spans="1:7" ht="20.100000000000001" customHeight="1" x14ac:dyDescent="0.2">
      <c r="A78" s="7">
        <f>'1.Laporan Data Induk '!A77</f>
        <v>0</v>
      </c>
      <c r="B78" s="8" t="e">
        <f>VLOOKUP(A78,'2.Laporan Baki Aset'!D:G,4,0)</f>
        <v>#N/A</v>
      </c>
      <c r="C78" s="33">
        <f>VLOOKUP(A78,Table1[#All],5,0)</f>
        <v>0</v>
      </c>
      <c r="D78" s="33">
        <f>VLOOKUP($A78,Table1[[#All],[No. Aset - Subnombor]:[Perihal Aset]],2,0)</f>
        <v>0</v>
      </c>
      <c r="E78" s="33">
        <f>VLOOKUP(A78,Table1[[#All],[No. Aset - Subnombor]:[Baki Usia Guna (Tahun/Bulan) ]],4,0)</f>
        <v>0</v>
      </c>
      <c r="F78" s="36">
        <f>VLOOKUP(C78,'3. Laporan SPPA'!A:A,1,0)</f>
        <v>0</v>
      </c>
      <c r="G78" s="37">
        <f t="shared" si="1"/>
        <v>0</v>
      </c>
    </row>
    <row r="79" spans="1:7" ht="20.100000000000001" customHeight="1" x14ac:dyDescent="0.2">
      <c r="A79" s="7">
        <f>'1.Laporan Data Induk '!A78</f>
        <v>0</v>
      </c>
      <c r="B79" s="8" t="e">
        <f>VLOOKUP(A79,'2.Laporan Baki Aset'!D:G,4,0)</f>
        <v>#N/A</v>
      </c>
      <c r="C79" s="33">
        <f>VLOOKUP(A79,Table1[#All],5,0)</f>
        <v>0</v>
      </c>
      <c r="D79" s="33">
        <f>VLOOKUP($A79,Table1[[#All],[No. Aset - Subnombor]:[Perihal Aset]],2,0)</f>
        <v>0</v>
      </c>
      <c r="E79" s="33">
        <f>VLOOKUP(A79,Table1[[#All],[No. Aset - Subnombor]:[Baki Usia Guna (Tahun/Bulan) ]],4,0)</f>
        <v>0</v>
      </c>
      <c r="F79" s="36">
        <f>VLOOKUP(C79,'3. Laporan SPPA'!A:A,1,0)</f>
        <v>0</v>
      </c>
      <c r="G79" s="37">
        <f t="shared" si="1"/>
        <v>0</v>
      </c>
    </row>
    <row r="80" spans="1:7" ht="20.100000000000001" customHeight="1" x14ac:dyDescent="0.2">
      <c r="A80" s="7">
        <f>'1.Laporan Data Induk '!A79</f>
        <v>0</v>
      </c>
      <c r="B80" s="8" t="e">
        <f>VLOOKUP(A80,'2.Laporan Baki Aset'!D:G,4,0)</f>
        <v>#N/A</v>
      </c>
      <c r="C80" s="33">
        <f>VLOOKUP(A80,Table1[#All],5,0)</f>
        <v>0</v>
      </c>
      <c r="D80" s="33">
        <f>VLOOKUP($A80,Table1[[#All],[No. Aset - Subnombor]:[Perihal Aset]],2,0)</f>
        <v>0</v>
      </c>
      <c r="E80" s="33">
        <f>VLOOKUP(A80,Table1[[#All],[No. Aset - Subnombor]:[Baki Usia Guna (Tahun/Bulan) ]],4,0)</f>
        <v>0</v>
      </c>
      <c r="F80" s="36">
        <f>VLOOKUP(C80,'3. Laporan SPPA'!A:A,1,0)</f>
        <v>0</v>
      </c>
      <c r="G80" s="37">
        <f t="shared" si="1"/>
        <v>0</v>
      </c>
    </row>
    <row r="81" spans="1:7" ht="20.100000000000001" customHeight="1" x14ac:dyDescent="0.2">
      <c r="A81" s="7">
        <f>'1.Laporan Data Induk '!A80</f>
        <v>0</v>
      </c>
      <c r="B81" s="8" t="e">
        <f>VLOOKUP(A81,'2.Laporan Baki Aset'!D:G,4,0)</f>
        <v>#N/A</v>
      </c>
      <c r="C81" s="33">
        <f>VLOOKUP(A81,Table1[#All],5,0)</f>
        <v>0</v>
      </c>
      <c r="D81" s="33">
        <f>VLOOKUP($A81,Table1[[#All],[No. Aset - Subnombor]:[Perihal Aset]],2,0)</f>
        <v>0</v>
      </c>
      <c r="E81" s="33">
        <f>VLOOKUP(A81,Table1[[#All],[No. Aset - Subnombor]:[Baki Usia Guna (Tahun/Bulan) ]],4,0)</f>
        <v>0</v>
      </c>
      <c r="F81" s="36">
        <f>VLOOKUP(C81,'3. Laporan SPPA'!A:A,1,0)</f>
        <v>0</v>
      </c>
      <c r="G81" s="37">
        <f t="shared" si="1"/>
        <v>0</v>
      </c>
    </row>
    <row r="82" spans="1:7" ht="20.100000000000001" customHeight="1" x14ac:dyDescent="0.2">
      <c r="A82" s="7">
        <f>'1.Laporan Data Induk '!A81</f>
        <v>0</v>
      </c>
      <c r="B82" s="8" t="e">
        <f>VLOOKUP(A82,'2.Laporan Baki Aset'!D:G,4,0)</f>
        <v>#N/A</v>
      </c>
      <c r="C82" s="33">
        <f>VLOOKUP(A82,Table1[#All],5,0)</f>
        <v>0</v>
      </c>
      <c r="D82" s="33">
        <f>VLOOKUP($A82,Table1[[#All],[No. Aset - Subnombor]:[Perihal Aset]],2,0)</f>
        <v>0</v>
      </c>
      <c r="E82" s="33">
        <f>VLOOKUP(A82,Table1[[#All],[No. Aset - Subnombor]:[Baki Usia Guna (Tahun/Bulan) ]],4,0)</f>
        <v>0</v>
      </c>
      <c r="F82" s="36">
        <f>VLOOKUP(C82,'3. Laporan SPPA'!A:A,1,0)</f>
        <v>0</v>
      </c>
      <c r="G82" s="37">
        <f t="shared" si="1"/>
        <v>0</v>
      </c>
    </row>
    <row r="83" spans="1:7" ht="20.100000000000001" customHeight="1" x14ac:dyDescent="0.2">
      <c r="A83" s="7">
        <f>'1.Laporan Data Induk '!A82</f>
        <v>0</v>
      </c>
      <c r="B83" s="8" t="e">
        <f>VLOOKUP(A83,'2.Laporan Baki Aset'!D:G,4,0)</f>
        <v>#N/A</v>
      </c>
      <c r="C83" s="33">
        <f>VLOOKUP(A83,Table1[#All],5,0)</f>
        <v>0</v>
      </c>
      <c r="D83" s="33">
        <f>VLOOKUP($A83,Table1[[#All],[No. Aset - Subnombor]:[Perihal Aset]],2,0)</f>
        <v>0</v>
      </c>
      <c r="E83" s="33">
        <f>VLOOKUP(A83,Table1[[#All],[No. Aset - Subnombor]:[Baki Usia Guna (Tahun/Bulan) ]],4,0)</f>
        <v>0</v>
      </c>
      <c r="F83" s="36">
        <f>VLOOKUP(C83,'3. Laporan SPPA'!A:A,1,0)</f>
        <v>0</v>
      </c>
      <c r="G83" s="37">
        <f t="shared" si="1"/>
        <v>0</v>
      </c>
    </row>
    <row r="84" spans="1:7" ht="20.100000000000001" customHeight="1" x14ac:dyDescent="0.2">
      <c r="A84" s="7">
        <f>'1.Laporan Data Induk '!A83</f>
        <v>0</v>
      </c>
      <c r="B84" s="8" t="e">
        <f>VLOOKUP(A84,'2.Laporan Baki Aset'!D:G,4,0)</f>
        <v>#N/A</v>
      </c>
      <c r="C84" s="33">
        <f>VLOOKUP(A84,Table1[#All],5,0)</f>
        <v>0</v>
      </c>
      <c r="D84" s="33">
        <f>VLOOKUP($A84,Table1[[#All],[No. Aset - Subnombor]:[Perihal Aset]],2,0)</f>
        <v>0</v>
      </c>
      <c r="E84" s="33">
        <f>VLOOKUP(A84,Table1[[#All],[No. Aset - Subnombor]:[Baki Usia Guna (Tahun/Bulan) ]],4,0)</f>
        <v>0</v>
      </c>
      <c r="F84" s="36">
        <f>VLOOKUP(C84,'3. Laporan SPPA'!A:A,1,0)</f>
        <v>0</v>
      </c>
      <c r="G84" s="37">
        <f t="shared" si="1"/>
        <v>0</v>
      </c>
    </row>
    <row r="85" spans="1:7" ht="20.100000000000001" customHeight="1" x14ac:dyDescent="0.2">
      <c r="A85" s="7">
        <f>'1.Laporan Data Induk '!A84</f>
        <v>0</v>
      </c>
      <c r="B85" s="8" t="e">
        <f>VLOOKUP(A85,'2.Laporan Baki Aset'!D:G,4,0)</f>
        <v>#N/A</v>
      </c>
      <c r="C85" s="33">
        <f>VLOOKUP(A85,Table1[#All],5,0)</f>
        <v>0</v>
      </c>
      <c r="D85" s="33">
        <f>VLOOKUP($A85,Table1[[#All],[No. Aset - Subnombor]:[Perihal Aset]],2,0)</f>
        <v>0</v>
      </c>
      <c r="E85" s="33">
        <f>VLOOKUP(A85,Table1[[#All],[No. Aset - Subnombor]:[Baki Usia Guna (Tahun/Bulan) ]],4,0)</f>
        <v>0</v>
      </c>
      <c r="F85" s="36">
        <f>VLOOKUP(C85,'3. Laporan SPPA'!A:A,1,0)</f>
        <v>0</v>
      </c>
      <c r="G85" s="37">
        <f t="shared" si="1"/>
        <v>0</v>
      </c>
    </row>
    <row r="86" spans="1:7" ht="20.100000000000001" customHeight="1" x14ac:dyDescent="0.2">
      <c r="A86" s="7">
        <f>'1.Laporan Data Induk '!A85</f>
        <v>0</v>
      </c>
      <c r="B86" s="8" t="e">
        <f>VLOOKUP(A86,'2.Laporan Baki Aset'!D:G,4,0)</f>
        <v>#N/A</v>
      </c>
      <c r="C86" s="33">
        <f>VLOOKUP(A86,Table1[#All],5,0)</f>
        <v>0</v>
      </c>
      <c r="D86" s="33">
        <f>VLOOKUP($A86,Table1[[#All],[No. Aset - Subnombor]:[Perihal Aset]],2,0)</f>
        <v>0</v>
      </c>
      <c r="E86" s="33">
        <f>VLOOKUP(A86,Table1[[#All],[No. Aset - Subnombor]:[Baki Usia Guna (Tahun/Bulan) ]],4,0)</f>
        <v>0</v>
      </c>
      <c r="F86" s="36">
        <f>VLOOKUP(C86,'3. Laporan SPPA'!A:A,1,0)</f>
        <v>0</v>
      </c>
      <c r="G86" s="37">
        <f t="shared" si="1"/>
        <v>0</v>
      </c>
    </row>
    <row r="87" spans="1:7" ht="20.100000000000001" customHeight="1" x14ac:dyDescent="0.2">
      <c r="A87" s="7">
        <f>'1.Laporan Data Induk '!A86</f>
        <v>0</v>
      </c>
      <c r="B87" s="8" t="e">
        <f>VLOOKUP(A87,'2.Laporan Baki Aset'!D:G,4,0)</f>
        <v>#N/A</v>
      </c>
      <c r="C87" s="33">
        <f>VLOOKUP(A87,Table1[#All],5,0)</f>
        <v>0</v>
      </c>
      <c r="D87" s="33">
        <f>VLOOKUP($A87,Table1[[#All],[No. Aset - Subnombor]:[Perihal Aset]],2,0)</f>
        <v>0</v>
      </c>
      <c r="E87" s="33">
        <f>VLOOKUP(A87,Table1[[#All],[No. Aset - Subnombor]:[Baki Usia Guna (Tahun/Bulan) ]],4,0)</f>
        <v>0</v>
      </c>
      <c r="F87" s="36">
        <f>VLOOKUP(C87,'3. Laporan SPPA'!A:A,1,0)</f>
        <v>0</v>
      </c>
      <c r="G87" s="37">
        <f t="shared" si="1"/>
        <v>0</v>
      </c>
    </row>
    <row r="88" spans="1:7" ht="20.100000000000001" customHeight="1" x14ac:dyDescent="0.2">
      <c r="A88" s="7">
        <f>'1.Laporan Data Induk '!A87</f>
        <v>0</v>
      </c>
      <c r="B88" s="8" t="e">
        <f>VLOOKUP(A88,'2.Laporan Baki Aset'!D:G,4,0)</f>
        <v>#N/A</v>
      </c>
      <c r="C88" s="33">
        <f>VLOOKUP(A88,Table1[#All],5,0)</f>
        <v>0</v>
      </c>
      <c r="D88" s="33">
        <f>VLOOKUP($A88,Table1[[#All],[No. Aset - Subnombor]:[Perihal Aset]],2,0)</f>
        <v>0</v>
      </c>
      <c r="E88" s="33">
        <f>VLOOKUP(A88,Table1[[#All],[No. Aset - Subnombor]:[Baki Usia Guna (Tahun/Bulan) ]],4,0)</f>
        <v>0</v>
      </c>
      <c r="F88" s="36">
        <f>VLOOKUP(C88,'3. Laporan SPPA'!A:A,1,0)</f>
        <v>0</v>
      </c>
      <c r="G88" s="37">
        <f t="shared" si="1"/>
        <v>0</v>
      </c>
    </row>
    <row r="89" spans="1:7" ht="20.100000000000001" customHeight="1" x14ac:dyDescent="0.2">
      <c r="A89" s="7">
        <f>'1.Laporan Data Induk '!A88</f>
        <v>0</v>
      </c>
      <c r="B89" s="8" t="e">
        <f>VLOOKUP(A89,'2.Laporan Baki Aset'!D:G,4,0)</f>
        <v>#N/A</v>
      </c>
      <c r="C89" s="33">
        <f>VLOOKUP(A89,Table1[#All],5,0)</f>
        <v>0</v>
      </c>
      <c r="D89" s="33">
        <f>VLOOKUP($A89,Table1[[#All],[No. Aset - Subnombor]:[Perihal Aset]],2,0)</f>
        <v>0</v>
      </c>
      <c r="E89" s="33">
        <f>VLOOKUP(A89,Table1[[#All],[No. Aset - Subnombor]:[Baki Usia Guna (Tahun/Bulan) ]],4,0)</f>
        <v>0</v>
      </c>
      <c r="F89" s="36">
        <f>VLOOKUP(C89,'3. Laporan SPPA'!A:A,1,0)</f>
        <v>0</v>
      </c>
      <c r="G89" s="37">
        <f t="shared" si="1"/>
        <v>0</v>
      </c>
    </row>
    <row r="90" spans="1:7" ht="20.100000000000001" customHeight="1" x14ac:dyDescent="0.2">
      <c r="A90" s="7">
        <f>'1.Laporan Data Induk '!A89</f>
        <v>0</v>
      </c>
      <c r="B90" s="8" t="e">
        <f>VLOOKUP(A90,'2.Laporan Baki Aset'!D:G,4,0)</f>
        <v>#N/A</v>
      </c>
      <c r="C90" s="33">
        <f>VLOOKUP(A90,Table1[#All],5,0)</f>
        <v>0</v>
      </c>
      <c r="D90" s="33">
        <f>VLOOKUP($A90,Table1[[#All],[No. Aset - Subnombor]:[Perihal Aset]],2,0)</f>
        <v>0</v>
      </c>
      <c r="E90" s="33">
        <f>VLOOKUP(A90,Table1[[#All],[No. Aset - Subnombor]:[Baki Usia Guna (Tahun/Bulan) ]],4,0)</f>
        <v>0</v>
      </c>
      <c r="F90" s="36">
        <f>VLOOKUP(C90,'3. Laporan SPPA'!A:A,1,0)</f>
        <v>0</v>
      </c>
      <c r="G90" s="37">
        <f t="shared" si="1"/>
        <v>0</v>
      </c>
    </row>
    <row r="91" spans="1:7" ht="20.100000000000001" customHeight="1" x14ac:dyDescent="0.2">
      <c r="A91" s="7">
        <f>'1.Laporan Data Induk '!A90</f>
        <v>0</v>
      </c>
      <c r="B91" s="8" t="e">
        <f>VLOOKUP(A91,'2.Laporan Baki Aset'!D:G,4,0)</f>
        <v>#N/A</v>
      </c>
      <c r="C91" s="33">
        <f>VLOOKUP(A91,Table1[#All],5,0)</f>
        <v>0</v>
      </c>
      <c r="D91" s="33">
        <f>VLOOKUP($A91,Table1[[#All],[No. Aset - Subnombor]:[Perihal Aset]],2,0)</f>
        <v>0</v>
      </c>
      <c r="E91" s="33">
        <f>VLOOKUP(A91,Table1[[#All],[No. Aset - Subnombor]:[Baki Usia Guna (Tahun/Bulan) ]],4,0)</f>
        <v>0</v>
      </c>
      <c r="F91" s="36">
        <f>VLOOKUP(C91,'3. Laporan SPPA'!A:A,1,0)</f>
        <v>0</v>
      </c>
      <c r="G91" s="37">
        <f t="shared" si="1"/>
        <v>0</v>
      </c>
    </row>
    <row r="92" spans="1:7" ht="20.100000000000001" customHeight="1" x14ac:dyDescent="0.2">
      <c r="A92" s="7">
        <f>'1.Laporan Data Induk '!A91</f>
        <v>0</v>
      </c>
      <c r="B92" s="8" t="e">
        <f>VLOOKUP(A92,'2.Laporan Baki Aset'!D:G,4,0)</f>
        <v>#N/A</v>
      </c>
      <c r="C92" s="33">
        <f>VLOOKUP(A92,Table1[#All],5,0)</f>
        <v>0</v>
      </c>
      <c r="D92" s="33">
        <f>VLOOKUP($A92,Table1[[#All],[No. Aset - Subnombor]:[Perihal Aset]],2,0)</f>
        <v>0</v>
      </c>
      <c r="E92" s="33">
        <f>VLOOKUP(A92,Table1[[#All],[No. Aset - Subnombor]:[Baki Usia Guna (Tahun/Bulan) ]],4,0)</f>
        <v>0</v>
      </c>
      <c r="F92" s="36">
        <f>VLOOKUP(C92,'3. Laporan SPPA'!A:A,1,0)</f>
        <v>0</v>
      </c>
      <c r="G92" s="37">
        <f t="shared" si="1"/>
        <v>0</v>
      </c>
    </row>
    <row r="93" spans="1:7" ht="20.100000000000001" customHeight="1" x14ac:dyDescent="0.2">
      <c r="A93" s="7">
        <f>'1.Laporan Data Induk '!A92</f>
        <v>0</v>
      </c>
      <c r="B93" s="8" t="e">
        <f>VLOOKUP(A93,'2.Laporan Baki Aset'!D:G,4,0)</f>
        <v>#N/A</v>
      </c>
      <c r="C93" s="33">
        <f>VLOOKUP(A93,Table1[#All],5,0)</f>
        <v>0</v>
      </c>
      <c r="D93" s="33">
        <f>VLOOKUP($A93,Table1[[#All],[No. Aset - Subnombor]:[Perihal Aset]],2,0)</f>
        <v>0</v>
      </c>
      <c r="E93" s="33">
        <f>VLOOKUP(A93,Table1[[#All],[No. Aset - Subnombor]:[Baki Usia Guna (Tahun/Bulan) ]],4,0)</f>
        <v>0</v>
      </c>
      <c r="F93" s="36">
        <f>VLOOKUP(C93,'3. Laporan SPPA'!A:A,1,0)</f>
        <v>0</v>
      </c>
      <c r="G93" s="37">
        <f t="shared" si="1"/>
        <v>0</v>
      </c>
    </row>
    <row r="94" spans="1:7" ht="20.100000000000001" customHeight="1" x14ac:dyDescent="0.2">
      <c r="A94" s="7">
        <f>'1.Laporan Data Induk '!A93</f>
        <v>0</v>
      </c>
      <c r="B94" s="8" t="e">
        <f>VLOOKUP(A94,'2.Laporan Baki Aset'!D:G,4,0)</f>
        <v>#N/A</v>
      </c>
      <c r="C94" s="33">
        <f>VLOOKUP(A94,Table1[#All],5,0)</f>
        <v>0</v>
      </c>
      <c r="D94" s="33">
        <f>VLOOKUP($A94,Table1[[#All],[No. Aset - Subnombor]:[Perihal Aset]],2,0)</f>
        <v>0</v>
      </c>
      <c r="E94" s="33">
        <f>VLOOKUP(A94,Table1[[#All],[No. Aset - Subnombor]:[Baki Usia Guna (Tahun/Bulan) ]],4,0)</f>
        <v>0</v>
      </c>
      <c r="F94" s="36">
        <f>VLOOKUP(C94,'3. Laporan SPPA'!A:A,1,0)</f>
        <v>0</v>
      </c>
      <c r="G94" s="37">
        <f t="shared" si="1"/>
        <v>0</v>
      </c>
    </row>
    <row r="95" spans="1:7" ht="20.100000000000001" customHeight="1" x14ac:dyDescent="0.2">
      <c r="A95" s="7">
        <f>'1.Laporan Data Induk '!A94</f>
        <v>0</v>
      </c>
      <c r="B95" s="8" t="e">
        <f>VLOOKUP(A95,'2.Laporan Baki Aset'!D:G,4,0)</f>
        <v>#N/A</v>
      </c>
      <c r="C95" s="33">
        <f>VLOOKUP(A95,Table1[#All],5,0)</f>
        <v>0</v>
      </c>
      <c r="D95" s="33">
        <f>VLOOKUP($A95,Table1[[#All],[No. Aset - Subnombor]:[Perihal Aset]],2,0)</f>
        <v>0</v>
      </c>
      <c r="E95" s="33">
        <f>VLOOKUP(A95,Table1[[#All],[No. Aset - Subnombor]:[Baki Usia Guna (Tahun/Bulan) ]],4,0)</f>
        <v>0</v>
      </c>
      <c r="F95" s="36">
        <f>VLOOKUP(C95,'3. Laporan SPPA'!A:A,1,0)</f>
        <v>0</v>
      </c>
      <c r="G95" s="37">
        <f t="shared" si="1"/>
        <v>0</v>
      </c>
    </row>
    <row r="96" spans="1:7" ht="20.100000000000001" customHeight="1" x14ac:dyDescent="0.2">
      <c r="A96" s="7">
        <f>'1.Laporan Data Induk '!A95</f>
        <v>0</v>
      </c>
      <c r="B96" s="8" t="e">
        <f>VLOOKUP(A96,'2.Laporan Baki Aset'!D:G,4,0)</f>
        <v>#N/A</v>
      </c>
      <c r="C96" s="33">
        <f>VLOOKUP(A96,Table1[#All],5,0)</f>
        <v>0</v>
      </c>
      <c r="D96" s="33">
        <f>VLOOKUP($A96,Table1[[#All],[No. Aset - Subnombor]:[Perihal Aset]],2,0)</f>
        <v>0</v>
      </c>
      <c r="E96" s="33">
        <f>VLOOKUP(A96,Table1[[#All],[No. Aset - Subnombor]:[Baki Usia Guna (Tahun/Bulan) ]],4,0)</f>
        <v>0</v>
      </c>
      <c r="F96" s="36">
        <f>VLOOKUP(C96,'3. Laporan SPPA'!A:A,1,0)</f>
        <v>0</v>
      </c>
      <c r="G96" s="37">
        <f t="shared" si="1"/>
        <v>0</v>
      </c>
    </row>
    <row r="97" spans="1:7" ht="20.100000000000001" customHeight="1" x14ac:dyDescent="0.2">
      <c r="A97" s="7">
        <f>'1.Laporan Data Induk '!A96</f>
        <v>0</v>
      </c>
      <c r="B97" s="8" t="e">
        <f>VLOOKUP(A97,'2.Laporan Baki Aset'!D:G,4,0)</f>
        <v>#N/A</v>
      </c>
      <c r="C97" s="33">
        <f>VLOOKUP(A97,Table1[#All],5,0)</f>
        <v>0</v>
      </c>
      <c r="D97" s="33">
        <f>VLOOKUP($A97,Table1[[#All],[No. Aset - Subnombor]:[Perihal Aset]],2,0)</f>
        <v>0</v>
      </c>
      <c r="E97" s="33">
        <f>VLOOKUP(A97,Table1[[#All],[No. Aset - Subnombor]:[Baki Usia Guna (Tahun/Bulan) ]],4,0)</f>
        <v>0</v>
      </c>
      <c r="F97" s="36">
        <f>VLOOKUP(C97,'3. Laporan SPPA'!A:A,1,0)</f>
        <v>0</v>
      </c>
      <c r="G97" s="37">
        <f t="shared" si="1"/>
        <v>0</v>
      </c>
    </row>
    <row r="98" spans="1:7" ht="20.100000000000001" customHeight="1" x14ac:dyDescent="0.2">
      <c r="A98" s="7">
        <f>'1.Laporan Data Induk '!A97</f>
        <v>0</v>
      </c>
      <c r="B98" s="8" t="e">
        <f>VLOOKUP(A98,'2.Laporan Baki Aset'!D:G,4,0)</f>
        <v>#N/A</v>
      </c>
      <c r="C98" s="33">
        <f>VLOOKUP(A98,Table1[#All],5,0)</f>
        <v>0</v>
      </c>
      <c r="D98" s="33">
        <f>VLOOKUP($A98,Table1[[#All],[No. Aset - Subnombor]:[Perihal Aset]],2,0)</f>
        <v>0</v>
      </c>
      <c r="E98" s="33">
        <f>VLOOKUP(A98,Table1[[#All],[No. Aset - Subnombor]:[Baki Usia Guna (Tahun/Bulan) ]],4,0)</f>
        <v>0</v>
      </c>
      <c r="F98" s="36">
        <f>VLOOKUP(C98,'3. Laporan SPPA'!A:A,1,0)</f>
        <v>0</v>
      </c>
      <c r="G98" s="37">
        <f t="shared" si="1"/>
        <v>0</v>
      </c>
    </row>
    <row r="99" spans="1:7" ht="20.100000000000001" customHeight="1" x14ac:dyDescent="0.2">
      <c r="A99" s="7">
        <f>'1.Laporan Data Induk '!A98</f>
        <v>0</v>
      </c>
      <c r="B99" s="8" t="e">
        <f>VLOOKUP(A99,'2.Laporan Baki Aset'!D:G,4,0)</f>
        <v>#N/A</v>
      </c>
      <c r="C99" s="33">
        <f>VLOOKUP(A99,Table1[#All],5,0)</f>
        <v>0</v>
      </c>
      <c r="D99" s="33">
        <f>VLOOKUP($A99,Table1[[#All],[No. Aset - Subnombor]:[Perihal Aset]],2,0)</f>
        <v>0</v>
      </c>
      <c r="E99" s="33">
        <f>VLOOKUP(A99,Table1[[#All],[No. Aset - Subnombor]:[Baki Usia Guna (Tahun/Bulan) ]],4,0)</f>
        <v>0</v>
      </c>
      <c r="F99" s="36">
        <f>VLOOKUP(C99,'3. Laporan SPPA'!A:A,1,0)</f>
        <v>0</v>
      </c>
      <c r="G99" s="37">
        <f t="shared" si="1"/>
        <v>0</v>
      </c>
    </row>
    <row r="100" spans="1:7" ht="20.100000000000001" customHeight="1" x14ac:dyDescent="0.2">
      <c r="A100" s="7">
        <f>'1.Laporan Data Induk '!A99</f>
        <v>0</v>
      </c>
      <c r="B100" s="8" t="e">
        <f>VLOOKUP(A100,'2.Laporan Baki Aset'!D:G,4,0)</f>
        <v>#N/A</v>
      </c>
      <c r="C100" s="33">
        <f>VLOOKUP(A100,Table1[#All],5,0)</f>
        <v>0</v>
      </c>
      <c r="D100" s="33">
        <f>VLOOKUP($A100,Table1[[#All],[No. Aset - Subnombor]:[Perihal Aset]],2,0)</f>
        <v>0</v>
      </c>
      <c r="E100" s="33">
        <f>VLOOKUP(A100,Table1[[#All],[No. Aset - Subnombor]:[Baki Usia Guna (Tahun/Bulan) ]],4,0)</f>
        <v>0</v>
      </c>
      <c r="F100" s="36">
        <f>VLOOKUP(C100,'3. Laporan SPPA'!A:A,1,0)</f>
        <v>0</v>
      </c>
      <c r="G100" s="37">
        <f t="shared" si="1"/>
        <v>0</v>
      </c>
    </row>
    <row r="101" spans="1:7" ht="20.100000000000001" customHeight="1" x14ac:dyDescent="0.2">
      <c r="A101" s="7">
        <f>'1.Laporan Data Induk '!A100</f>
        <v>0</v>
      </c>
      <c r="B101" s="8" t="e">
        <f>VLOOKUP(A101,'2.Laporan Baki Aset'!D:G,4,0)</f>
        <v>#N/A</v>
      </c>
      <c r="C101" s="33">
        <f>VLOOKUP(A101,Table1[#All],5,0)</f>
        <v>0</v>
      </c>
      <c r="D101" s="33">
        <f>VLOOKUP($A101,Table1[[#All],[No. Aset - Subnombor]:[Perihal Aset]],2,0)</f>
        <v>0</v>
      </c>
      <c r="E101" s="33">
        <f>VLOOKUP(A101,Table1[[#All],[No. Aset - Subnombor]:[Baki Usia Guna (Tahun/Bulan) ]],4,0)</f>
        <v>0</v>
      </c>
      <c r="F101" s="36">
        <f>VLOOKUP(C101,'3. Laporan SPPA'!A:A,1,0)</f>
        <v>0</v>
      </c>
      <c r="G101" s="37">
        <f t="shared" si="1"/>
        <v>0</v>
      </c>
    </row>
    <row r="102" spans="1:7" ht="20.100000000000001" customHeight="1" x14ac:dyDescent="0.2">
      <c r="A102" s="7">
        <f>'1.Laporan Data Induk '!A101</f>
        <v>0</v>
      </c>
      <c r="B102" s="8" t="e">
        <f>VLOOKUP(A102,'2.Laporan Baki Aset'!D:G,4,0)</f>
        <v>#N/A</v>
      </c>
      <c r="C102" s="33">
        <f>VLOOKUP(A102,Table1[#All],5,0)</f>
        <v>0</v>
      </c>
      <c r="D102" s="33">
        <f>VLOOKUP($A102,Table1[[#All],[No. Aset - Subnombor]:[Perihal Aset]],2,0)</f>
        <v>0</v>
      </c>
      <c r="E102" s="33">
        <f>VLOOKUP(A102,Table1[[#All],[No. Aset - Subnombor]:[Baki Usia Guna (Tahun/Bulan) ]],4,0)</f>
        <v>0</v>
      </c>
      <c r="F102" s="36">
        <f>VLOOKUP(C102,'3. Laporan SPPA'!A:A,1,0)</f>
        <v>0</v>
      </c>
      <c r="G102" s="37">
        <f t="shared" si="1"/>
        <v>0</v>
      </c>
    </row>
    <row r="103" spans="1:7" ht="20.100000000000001" customHeight="1" x14ac:dyDescent="0.2">
      <c r="A103" s="7">
        <f>'1.Laporan Data Induk '!A102</f>
        <v>0</v>
      </c>
      <c r="B103" s="8" t="e">
        <f>VLOOKUP(A103,'2.Laporan Baki Aset'!D:G,4,0)</f>
        <v>#N/A</v>
      </c>
      <c r="C103" s="33">
        <f>VLOOKUP(A103,Table1[#All],5,0)</f>
        <v>0</v>
      </c>
      <c r="D103" s="33">
        <f>VLOOKUP($A103,Table1[[#All],[No. Aset - Subnombor]:[Perihal Aset]],2,0)</f>
        <v>0</v>
      </c>
      <c r="E103" s="33">
        <f>VLOOKUP(A103,Table1[[#All],[No. Aset - Subnombor]:[Baki Usia Guna (Tahun/Bulan) ]],4,0)</f>
        <v>0</v>
      </c>
      <c r="F103" s="36">
        <f>VLOOKUP(C103,'3. Laporan SPPA'!A:A,1,0)</f>
        <v>0</v>
      </c>
      <c r="G103" s="37">
        <f t="shared" si="1"/>
        <v>0</v>
      </c>
    </row>
    <row r="104" spans="1:7" ht="20.100000000000001" customHeight="1" x14ac:dyDescent="0.2">
      <c r="A104" s="7">
        <f>'1.Laporan Data Induk '!A103</f>
        <v>0</v>
      </c>
      <c r="B104" s="8" t="e">
        <f>VLOOKUP(A104,'2.Laporan Baki Aset'!D:G,4,0)</f>
        <v>#N/A</v>
      </c>
      <c r="C104" s="33">
        <f>VLOOKUP(A104,Table1[#All],5,0)</f>
        <v>0</v>
      </c>
      <c r="D104" s="33">
        <f>VLOOKUP($A104,Table1[[#All],[No. Aset - Subnombor]:[Perihal Aset]],2,0)</f>
        <v>0</v>
      </c>
      <c r="E104" s="33">
        <f>VLOOKUP(A104,Table1[[#All],[No. Aset - Subnombor]:[Baki Usia Guna (Tahun/Bulan) ]],4,0)</f>
        <v>0</v>
      </c>
      <c r="F104" s="36">
        <f>VLOOKUP(C104,'3. Laporan SPPA'!A:A,1,0)</f>
        <v>0</v>
      </c>
      <c r="G104" s="37">
        <f t="shared" si="1"/>
        <v>0</v>
      </c>
    </row>
    <row r="105" spans="1:7" ht="20.100000000000001" customHeight="1" x14ac:dyDescent="0.2">
      <c r="A105" s="7">
        <f>'1.Laporan Data Induk '!A104</f>
        <v>0</v>
      </c>
      <c r="B105" s="8" t="e">
        <f>VLOOKUP(A105,'2.Laporan Baki Aset'!D:G,4,0)</f>
        <v>#N/A</v>
      </c>
      <c r="C105" s="33">
        <f>VLOOKUP(A105,Table1[#All],5,0)</f>
        <v>0</v>
      </c>
      <c r="D105" s="33">
        <f>VLOOKUP($A105,Table1[[#All],[No. Aset - Subnombor]:[Perihal Aset]],2,0)</f>
        <v>0</v>
      </c>
      <c r="E105" s="33">
        <f>VLOOKUP(A105,Table1[[#All],[No. Aset - Subnombor]:[Baki Usia Guna (Tahun/Bulan) ]],4,0)</f>
        <v>0</v>
      </c>
      <c r="F105" s="36">
        <f>VLOOKUP(C105,'3. Laporan SPPA'!A:A,1,0)</f>
        <v>0</v>
      </c>
      <c r="G105" s="37">
        <f t="shared" si="1"/>
        <v>0</v>
      </c>
    </row>
    <row r="106" spans="1:7" ht="20.100000000000001" customHeight="1" x14ac:dyDescent="0.2">
      <c r="A106" s="7">
        <f>'1.Laporan Data Induk '!A105</f>
        <v>0</v>
      </c>
      <c r="B106" s="8" t="e">
        <f>VLOOKUP(A106,'2.Laporan Baki Aset'!D:G,4,0)</f>
        <v>#N/A</v>
      </c>
      <c r="C106" s="33">
        <f>VLOOKUP(A106,Table1[#All],5,0)</f>
        <v>0</v>
      </c>
      <c r="D106" s="33">
        <f>VLOOKUP($A106,Table1[[#All],[No. Aset - Subnombor]:[Perihal Aset]],2,0)</f>
        <v>0</v>
      </c>
      <c r="E106" s="33">
        <f>VLOOKUP(A106,Table1[[#All],[No. Aset - Subnombor]:[Baki Usia Guna (Tahun/Bulan) ]],4,0)</f>
        <v>0</v>
      </c>
      <c r="F106" s="36">
        <f>VLOOKUP(C106,'3. Laporan SPPA'!A:A,1,0)</f>
        <v>0</v>
      </c>
      <c r="G106" s="37">
        <f t="shared" si="1"/>
        <v>0</v>
      </c>
    </row>
    <row r="107" spans="1:7" ht="20.100000000000001" customHeight="1" x14ac:dyDescent="0.2">
      <c r="A107" s="7">
        <f>'1.Laporan Data Induk '!A106</f>
        <v>0</v>
      </c>
      <c r="B107" s="8" t="e">
        <f>VLOOKUP(A107,'2.Laporan Baki Aset'!D:G,4,0)</f>
        <v>#N/A</v>
      </c>
      <c r="C107" s="33">
        <f>VLOOKUP(A107,Table1[#All],5,0)</f>
        <v>0</v>
      </c>
      <c r="D107" s="33">
        <f>VLOOKUP($A107,Table1[[#All],[No. Aset - Subnombor]:[Perihal Aset]],2,0)</f>
        <v>0</v>
      </c>
      <c r="E107" s="33">
        <f>VLOOKUP(A107,Table1[[#All],[No. Aset - Subnombor]:[Baki Usia Guna (Tahun/Bulan) ]],4,0)</f>
        <v>0</v>
      </c>
      <c r="F107" s="36">
        <f>VLOOKUP(C107,'3. Laporan SPPA'!A:A,1,0)</f>
        <v>0</v>
      </c>
      <c r="G107" s="37">
        <f t="shared" si="1"/>
        <v>0</v>
      </c>
    </row>
    <row r="108" spans="1:7" ht="20.100000000000001" customHeight="1" x14ac:dyDescent="0.2">
      <c r="A108" s="7">
        <f>'1.Laporan Data Induk '!A107</f>
        <v>0</v>
      </c>
      <c r="B108" s="8" t="e">
        <f>VLOOKUP(A108,'2.Laporan Baki Aset'!D:G,4,0)</f>
        <v>#N/A</v>
      </c>
      <c r="C108" s="33">
        <f>VLOOKUP(A108,Table1[#All],5,0)</f>
        <v>0</v>
      </c>
      <c r="D108" s="33">
        <f>VLOOKUP($A108,Table1[[#All],[No. Aset - Subnombor]:[Perihal Aset]],2,0)</f>
        <v>0</v>
      </c>
      <c r="E108" s="33">
        <f>VLOOKUP(A108,Table1[[#All],[No. Aset - Subnombor]:[Baki Usia Guna (Tahun/Bulan) ]],4,0)</f>
        <v>0</v>
      </c>
      <c r="F108" s="36">
        <f>VLOOKUP(C108,'3. Laporan SPPA'!A:A,1,0)</f>
        <v>0</v>
      </c>
      <c r="G108" s="37">
        <f t="shared" si="1"/>
        <v>0</v>
      </c>
    </row>
    <row r="109" spans="1:7" ht="20.100000000000001" customHeight="1" x14ac:dyDescent="0.2">
      <c r="A109" s="7">
        <f>'1.Laporan Data Induk '!A108</f>
        <v>0</v>
      </c>
      <c r="B109" s="8" t="e">
        <f>VLOOKUP(A109,'2.Laporan Baki Aset'!D:G,4,0)</f>
        <v>#N/A</v>
      </c>
      <c r="C109" s="33">
        <f>VLOOKUP(A109,Table1[#All],5,0)</f>
        <v>0</v>
      </c>
      <c r="D109" s="33">
        <f>VLOOKUP($A109,Table1[[#All],[No. Aset - Subnombor]:[Perihal Aset]],2,0)</f>
        <v>0</v>
      </c>
      <c r="E109" s="33">
        <f>VLOOKUP(A109,Table1[[#All],[No. Aset - Subnombor]:[Baki Usia Guna (Tahun/Bulan) ]],4,0)</f>
        <v>0</v>
      </c>
      <c r="F109" s="36">
        <f>VLOOKUP(C109,'3. Laporan SPPA'!A:A,1,0)</f>
        <v>0</v>
      </c>
      <c r="G109" s="37">
        <f t="shared" si="1"/>
        <v>0</v>
      </c>
    </row>
    <row r="110" spans="1:7" ht="20.100000000000001" customHeight="1" x14ac:dyDescent="0.2">
      <c r="A110" s="7">
        <f>'1.Laporan Data Induk '!A109</f>
        <v>0</v>
      </c>
      <c r="B110" s="8" t="e">
        <f>VLOOKUP(A110,'2.Laporan Baki Aset'!D:G,4,0)</f>
        <v>#N/A</v>
      </c>
      <c r="C110" s="33">
        <f>VLOOKUP(A110,Table1[#All],5,0)</f>
        <v>0</v>
      </c>
      <c r="D110" s="33">
        <f>VLOOKUP($A110,Table1[[#All],[No. Aset - Subnombor]:[Perihal Aset]],2,0)</f>
        <v>0</v>
      </c>
      <c r="E110" s="33">
        <f>VLOOKUP(A110,Table1[[#All],[No. Aset - Subnombor]:[Baki Usia Guna (Tahun/Bulan) ]],4,0)</f>
        <v>0</v>
      </c>
      <c r="F110" s="36">
        <f>VLOOKUP(C110,'3. Laporan SPPA'!A:A,1,0)</f>
        <v>0</v>
      </c>
      <c r="G110" s="37">
        <f t="shared" si="1"/>
        <v>0</v>
      </c>
    </row>
    <row r="111" spans="1:7" ht="20.100000000000001" customHeight="1" x14ac:dyDescent="0.2">
      <c r="A111" s="7">
        <f>'1.Laporan Data Induk '!A110</f>
        <v>0</v>
      </c>
      <c r="B111" s="8" t="e">
        <f>VLOOKUP(A111,'2.Laporan Baki Aset'!D:G,4,0)</f>
        <v>#N/A</v>
      </c>
      <c r="C111" s="33">
        <f>VLOOKUP(A111,Table1[#All],5,0)</f>
        <v>0</v>
      </c>
      <c r="D111" s="33">
        <f>VLOOKUP($A111,Table1[[#All],[No. Aset - Subnombor]:[Perihal Aset]],2,0)</f>
        <v>0</v>
      </c>
      <c r="E111" s="33">
        <f>VLOOKUP(A111,Table1[[#All],[No. Aset - Subnombor]:[Baki Usia Guna (Tahun/Bulan) ]],4,0)</f>
        <v>0</v>
      </c>
      <c r="F111" s="36">
        <f>VLOOKUP(C111,'3. Laporan SPPA'!A:A,1,0)</f>
        <v>0</v>
      </c>
      <c r="G111" s="37">
        <f t="shared" si="1"/>
        <v>0</v>
      </c>
    </row>
    <row r="112" spans="1:7" ht="20.100000000000001" customHeight="1" x14ac:dyDescent="0.2">
      <c r="A112" s="7">
        <f>'1.Laporan Data Induk '!A111</f>
        <v>0</v>
      </c>
      <c r="B112" s="8" t="e">
        <f>VLOOKUP(A112,'2.Laporan Baki Aset'!D:G,4,0)</f>
        <v>#N/A</v>
      </c>
      <c r="C112" s="33">
        <f>VLOOKUP(A112,Table1[#All],5,0)</f>
        <v>0</v>
      </c>
      <c r="D112" s="33">
        <f>VLOOKUP($A112,Table1[[#All],[No. Aset - Subnombor]:[Perihal Aset]],2,0)</f>
        <v>0</v>
      </c>
      <c r="E112" s="33">
        <f>VLOOKUP(A112,Table1[[#All],[No. Aset - Subnombor]:[Baki Usia Guna (Tahun/Bulan) ]],4,0)</f>
        <v>0</v>
      </c>
      <c r="F112" s="36">
        <f>VLOOKUP(C112,'3. Laporan SPPA'!A:A,1,0)</f>
        <v>0</v>
      </c>
      <c r="G112" s="37">
        <f t="shared" si="1"/>
        <v>0</v>
      </c>
    </row>
    <row r="113" spans="1:7" ht="20.100000000000001" customHeight="1" x14ac:dyDescent="0.2">
      <c r="A113" s="7">
        <f>'1.Laporan Data Induk '!A112</f>
        <v>0</v>
      </c>
      <c r="B113" s="8" t="e">
        <f>VLOOKUP(A113,'2.Laporan Baki Aset'!D:G,4,0)</f>
        <v>#N/A</v>
      </c>
      <c r="C113" s="33">
        <f>VLOOKUP(A113,Table1[#All],5,0)</f>
        <v>0</v>
      </c>
      <c r="D113" s="33">
        <f>VLOOKUP($A113,Table1[[#All],[No. Aset - Subnombor]:[Perihal Aset]],2,0)</f>
        <v>0</v>
      </c>
      <c r="E113" s="33">
        <f>VLOOKUP(A113,Table1[[#All],[No. Aset - Subnombor]:[Baki Usia Guna (Tahun/Bulan) ]],4,0)</f>
        <v>0</v>
      </c>
      <c r="F113" s="36">
        <f>VLOOKUP(C113,'3. Laporan SPPA'!A:A,1,0)</f>
        <v>0</v>
      </c>
      <c r="G113" s="37">
        <f t="shared" si="1"/>
        <v>0</v>
      </c>
    </row>
    <row r="114" spans="1:7" ht="20.100000000000001" customHeight="1" x14ac:dyDescent="0.2">
      <c r="A114" s="7">
        <f>'1.Laporan Data Induk '!A113</f>
        <v>0</v>
      </c>
      <c r="B114" s="8" t="e">
        <f>VLOOKUP(A114,'2.Laporan Baki Aset'!D:G,4,0)</f>
        <v>#N/A</v>
      </c>
      <c r="C114" s="33">
        <f>VLOOKUP(A114,Table1[#All],5,0)</f>
        <v>0</v>
      </c>
      <c r="D114" s="33">
        <f>VLOOKUP($A114,Table1[[#All],[No. Aset - Subnombor]:[Perihal Aset]],2,0)</f>
        <v>0</v>
      </c>
      <c r="E114" s="33">
        <f>VLOOKUP(A114,Table1[[#All],[No. Aset - Subnombor]:[Baki Usia Guna (Tahun/Bulan) ]],4,0)</f>
        <v>0</v>
      </c>
      <c r="F114" s="36">
        <f>VLOOKUP(C114,'3. Laporan SPPA'!A:A,1,0)</f>
        <v>0</v>
      </c>
      <c r="G114" s="37">
        <f t="shared" si="1"/>
        <v>0</v>
      </c>
    </row>
    <row r="115" spans="1:7" ht="20.100000000000001" customHeight="1" x14ac:dyDescent="0.2">
      <c r="A115" s="7">
        <f>'1.Laporan Data Induk '!A114</f>
        <v>0</v>
      </c>
      <c r="B115" s="8" t="e">
        <f>VLOOKUP(A115,'2.Laporan Baki Aset'!D:G,4,0)</f>
        <v>#N/A</v>
      </c>
      <c r="C115" s="33">
        <f>VLOOKUP(A115,Table1[#All],5,0)</f>
        <v>0</v>
      </c>
      <c r="D115" s="33">
        <f>VLOOKUP($A115,Table1[[#All],[No. Aset - Subnombor]:[Perihal Aset]],2,0)</f>
        <v>0</v>
      </c>
      <c r="E115" s="33">
        <f>VLOOKUP(A115,Table1[[#All],[No. Aset - Subnombor]:[Baki Usia Guna (Tahun/Bulan) ]],4,0)</f>
        <v>0</v>
      </c>
      <c r="F115" s="36">
        <f>VLOOKUP(C115,'3. Laporan SPPA'!A:A,1,0)</f>
        <v>0</v>
      </c>
      <c r="G115" s="37">
        <f t="shared" si="1"/>
        <v>0</v>
      </c>
    </row>
    <row r="116" spans="1:7" ht="20.100000000000001" customHeight="1" x14ac:dyDescent="0.2">
      <c r="A116" s="7">
        <f>'1.Laporan Data Induk '!A115</f>
        <v>0</v>
      </c>
      <c r="B116" s="8" t="e">
        <f>VLOOKUP(A116,'2.Laporan Baki Aset'!D:G,4,0)</f>
        <v>#N/A</v>
      </c>
      <c r="C116" s="33">
        <f>VLOOKUP(A116,Table1[#All],5,0)</f>
        <v>0</v>
      </c>
      <c r="D116" s="33">
        <f>VLOOKUP($A116,Table1[[#All],[No. Aset - Subnombor]:[Perihal Aset]],2,0)</f>
        <v>0</v>
      </c>
      <c r="E116" s="33">
        <f>VLOOKUP(A116,Table1[[#All],[No. Aset - Subnombor]:[Baki Usia Guna (Tahun/Bulan) ]],4,0)</f>
        <v>0</v>
      </c>
      <c r="F116" s="36">
        <f>VLOOKUP(C116,'3. Laporan SPPA'!A:A,1,0)</f>
        <v>0</v>
      </c>
      <c r="G116" s="37">
        <f t="shared" si="1"/>
        <v>0</v>
      </c>
    </row>
    <row r="117" spans="1:7" ht="20.100000000000001" customHeight="1" x14ac:dyDescent="0.2">
      <c r="A117" s="7">
        <f>'1.Laporan Data Induk '!A116</f>
        <v>0</v>
      </c>
      <c r="B117" s="8" t="e">
        <f>VLOOKUP(A117,'2.Laporan Baki Aset'!D:G,4,0)</f>
        <v>#N/A</v>
      </c>
      <c r="C117" s="33">
        <f>VLOOKUP(A117,Table1[#All],5,0)</f>
        <v>0</v>
      </c>
      <c r="D117" s="33">
        <f>VLOOKUP($A117,Table1[[#All],[No. Aset - Subnombor]:[Perihal Aset]],2,0)</f>
        <v>0</v>
      </c>
      <c r="E117" s="33">
        <f>VLOOKUP(A117,Table1[[#All],[No. Aset - Subnombor]:[Baki Usia Guna (Tahun/Bulan) ]],4,0)</f>
        <v>0</v>
      </c>
      <c r="F117" s="36">
        <f>VLOOKUP(C117,'3. Laporan SPPA'!A:A,1,0)</f>
        <v>0</v>
      </c>
      <c r="G117" s="37">
        <f t="shared" si="1"/>
        <v>0</v>
      </c>
    </row>
    <row r="118" spans="1:7" ht="20.100000000000001" customHeight="1" x14ac:dyDescent="0.2">
      <c r="A118" s="7">
        <f>'1.Laporan Data Induk '!A117</f>
        <v>0</v>
      </c>
      <c r="B118" s="8" t="e">
        <f>VLOOKUP(A118,'2.Laporan Baki Aset'!D:G,4,0)</f>
        <v>#N/A</v>
      </c>
      <c r="C118" s="33">
        <f>VLOOKUP(A118,Table1[#All],5,0)</f>
        <v>0</v>
      </c>
      <c r="D118" s="33">
        <f>VLOOKUP($A118,Table1[[#All],[No. Aset - Subnombor]:[Perihal Aset]],2,0)</f>
        <v>0</v>
      </c>
      <c r="E118" s="33">
        <f>VLOOKUP(A118,Table1[[#All],[No. Aset - Subnombor]:[Baki Usia Guna (Tahun/Bulan) ]],4,0)</f>
        <v>0</v>
      </c>
      <c r="F118" s="36">
        <f>VLOOKUP(C118,'3. Laporan SPPA'!A:A,1,0)</f>
        <v>0</v>
      </c>
      <c r="G118" s="37">
        <f t="shared" si="1"/>
        <v>0</v>
      </c>
    </row>
    <row r="119" spans="1:7" ht="20.100000000000001" customHeight="1" x14ac:dyDescent="0.2">
      <c r="A119" s="7">
        <f>'1.Laporan Data Induk '!A118</f>
        <v>0</v>
      </c>
      <c r="B119" s="8" t="e">
        <f>VLOOKUP(A119,'2.Laporan Baki Aset'!D:G,4,0)</f>
        <v>#N/A</v>
      </c>
      <c r="C119" s="33">
        <f>VLOOKUP(A119,Table1[#All],5,0)</f>
        <v>0</v>
      </c>
      <c r="D119" s="33">
        <f>VLOOKUP($A119,Table1[[#All],[No. Aset - Subnombor]:[Perihal Aset]],2,0)</f>
        <v>0</v>
      </c>
      <c r="E119" s="33">
        <f>VLOOKUP(A119,Table1[[#All],[No. Aset - Subnombor]:[Baki Usia Guna (Tahun/Bulan) ]],4,0)</f>
        <v>0</v>
      </c>
      <c r="F119" s="36">
        <f>VLOOKUP(C119,'3. Laporan SPPA'!A:A,1,0)</f>
        <v>0</v>
      </c>
      <c r="G119" s="37">
        <f t="shared" si="1"/>
        <v>0</v>
      </c>
    </row>
    <row r="120" spans="1:7" ht="20.100000000000001" customHeight="1" x14ac:dyDescent="0.2">
      <c r="A120" s="7">
        <f>'1.Laporan Data Induk '!A119</f>
        <v>0</v>
      </c>
      <c r="B120" s="8" t="e">
        <f>VLOOKUP(A120,'2.Laporan Baki Aset'!D:G,4,0)</f>
        <v>#N/A</v>
      </c>
      <c r="C120" s="33">
        <f>VLOOKUP(A120,Table1[#All],5,0)</f>
        <v>0</v>
      </c>
      <c r="D120" s="33">
        <f>VLOOKUP($A120,Table1[[#All],[No. Aset - Subnombor]:[Perihal Aset]],2,0)</f>
        <v>0</v>
      </c>
      <c r="E120" s="33">
        <f>VLOOKUP(A120,Table1[[#All],[No. Aset - Subnombor]:[Baki Usia Guna (Tahun/Bulan) ]],4,0)</f>
        <v>0</v>
      </c>
      <c r="F120" s="36">
        <f>VLOOKUP(C120,'3. Laporan SPPA'!A:A,1,0)</f>
        <v>0</v>
      </c>
      <c r="G120" s="37">
        <f t="shared" si="1"/>
        <v>0</v>
      </c>
    </row>
    <row r="121" spans="1:7" ht="20.100000000000001" customHeight="1" x14ac:dyDescent="0.2">
      <c r="A121" s="7">
        <f>'1.Laporan Data Induk '!A120</f>
        <v>0</v>
      </c>
      <c r="B121" s="8" t="e">
        <f>VLOOKUP(A121,'2.Laporan Baki Aset'!D:G,4,0)</f>
        <v>#N/A</v>
      </c>
      <c r="C121" s="33">
        <f>VLOOKUP(A121,Table1[#All],5,0)</f>
        <v>0</v>
      </c>
      <c r="D121" s="33">
        <f>VLOOKUP($A121,Table1[[#All],[No. Aset - Subnombor]:[Perihal Aset]],2,0)</f>
        <v>0</v>
      </c>
      <c r="E121" s="33">
        <f>VLOOKUP(A121,Table1[[#All],[No. Aset - Subnombor]:[Baki Usia Guna (Tahun/Bulan) ]],4,0)</f>
        <v>0</v>
      </c>
      <c r="F121" s="36">
        <f>VLOOKUP(C121,'3. Laporan SPPA'!A:A,1,0)</f>
        <v>0</v>
      </c>
      <c r="G121" s="37">
        <f t="shared" si="1"/>
        <v>0</v>
      </c>
    </row>
    <row r="122" spans="1:7" ht="20.100000000000001" customHeight="1" x14ac:dyDescent="0.2">
      <c r="A122" s="7">
        <f>'1.Laporan Data Induk '!A121</f>
        <v>0</v>
      </c>
      <c r="B122" s="8" t="e">
        <f>VLOOKUP(A122,'2.Laporan Baki Aset'!D:G,4,0)</f>
        <v>#N/A</v>
      </c>
      <c r="C122" s="33">
        <f>VLOOKUP(A122,Table1[#All],5,0)</f>
        <v>0</v>
      </c>
      <c r="D122" s="33">
        <f>VLOOKUP($A122,Table1[[#All],[No. Aset - Subnombor]:[Perihal Aset]],2,0)</f>
        <v>0</v>
      </c>
      <c r="E122" s="33">
        <f>VLOOKUP(A122,Table1[[#All],[No. Aset - Subnombor]:[Baki Usia Guna (Tahun/Bulan) ]],4,0)</f>
        <v>0</v>
      </c>
      <c r="F122" s="36">
        <f>VLOOKUP(C122,'3. Laporan SPPA'!A:A,1,0)</f>
        <v>0</v>
      </c>
      <c r="G122" s="37">
        <f t="shared" si="1"/>
        <v>0</v>
      </c>
    </row>
    <row r="123" spans="1:7" ht="20.100000000000001" customHeight="1" x14ac:dyDescent="0.2">
      <c r="A123" s="7">
        <f>'1.Laporan Data Induk '!A122</f>
        <v>0</v>
      </c>
      <c r="B123" s="8" t="e">
        <f>VLOOKUP(A123,'2.Laporan Baki Aset'!D:G,4,0)</f>
        <v>#N/A</v>
      </c>
      <c r="C123" s="33">
        <f>VLOOKUP(A123,Table1[#All],5,0)</f>
        <v>0</v>
      </c>
      <c r="D123" s="33">
        <f>VLOOKUP($A123,Table1[[#All],[No. Aset - Subnombor]:[Perihal Aset]],2,0)</f>
        <v>0</v>
      </c>
      <c r="E123" s="33">
        <f>VLOOKUP(A123,Table1[[#All],[No. Aset - Subnombor]:[Baki Usia Guna (Tahun/Bulan) ]],4,0)</f>
        <v>0</v>
      </c>
      <c r="F123" s="36">
        <f>VLOOKUP(C123,'3. Laporan SPPA'!A:A,1,0)</f>
        <v>0</v>
      </c>
      <c r="G123" s="37">
        <f t="shared" si="1"/>
        <v>0</v>
      </c>
    </row>
    <row r="124" spans="1:7" ht="20.100000000000001" customHeight="1" x14ac:dyDescent="0.2">
      <c r="A124" s="7">
        <f>'1.Laporan Data Induk '!A123</f>
        <v>0</v>
      </c>
      <c r="B124" s="8" t="e">
        <f>VLOOKUP(A124,'2.Laporan Baki Aset'!D:G,4,0)</f>
        <v>#N/A</v>
      </c>
      <c r="C124" s="33">
        <f>VLOOKUP(A124,Table1[#All],5,0)</f>
        <v>0</v>
      </c>
      <c r="D124" s="33">
        <f>VLOOKUP($A124,Table1[[#All],[No. Aset - Subnombor]:[Perihal Aset]],2,0)</f>
        <v>0</v>
      </c>
      <c r="E124" s="33">
        <f>VLOOKUP(A124,Table1[[#All],[No. Aset - Subnombor]:[Baki Usia Guna (Tahun/Bulan) ]],4,0)</f>
        <v>0</v>
      </c>
      <c r="F124" s="36">
        <f>VLOOKUP(C124,'3. Laporan SPPA'!A:A,1,0)</f>
        <v>0</v>
      </c>
      <c r="G124" s="37">
        <f t="shared" si="1"/>
        <v>0</v>
      </c>
    </row>
    <row r="125" spans="1:7" ht="20.100000000000001" customHeight="1" x14ac:dyDescent="0.2">
      <c r="A125" s="7">
        <f>'1.Laporan Data Induk '!A124</f>
        <v>0</v>
      </c>
      <c r="B125" s="8" t="e">
        <f>VLOOKUP(A125,'2.Laporan Baki Aset'!D:G,4,0)</f>
        <v>#N/A</v>
      </c>
      <c r="C125" s="33">
        <f>VLOOKUP(A125,Table1[#All],5,0)</f>
        <v>0</v>
      </c>
      <c r="D125" s="33">
        <f>VLOOKUP($A125,Table1[[#All],[No. Aset - Subnombor]:[Perihal Aset]],2,0)</f>
        <v>0</v>
      </c>
      <c r="E125" s="33">
        <f>VLOOKUP(A125,Table1[[#All],[No. Aset - Subnombor]:[Baki Usia Guna (Tahun/Bulan) ]],4,0)</f>
        <v>0</v>
      </c>
      <c r="F125" s="36">
        <f>VLOOKUP(C125,'3. Laporan SPPA'!A:A,1,0)</f>
        <v>0</v>
      </c>
      <c r="G125" s="37">
        <f t="shared" si="1"/>
        <v>0</v>
      </c>
    </row>
    <row r="126" spans="1:7" ht="20.100000000000001" customHeight="1" x14ac:dyDescent="0.2">
      <c r="A126" s="7">
        <f>'1.Laporan Data Induk '!A125</f>
        <v>0</v>
      </c>
      <c r="B126" s="8" t="e">
        <f>VLOOKUP(A126,'2.Laporan Baki Aset'!D:G,4,0)</f>
        <v>#N/A</v>
      </c>
      <c r="C126" s="33">
        <f>VLOOKUP(A126,Table1[#All],5,0)</f>
        <v>0</v>
      </c>
      <c r="D126" s="33">
        <f>VLOOKUP($A126,Table1[[#All],[No. Aset - Subnombor]:[Perihal Aset]],2,0)</f>
        <v>0</v>
      </c>
      <c r="E126" s="33">
        <f>VLOOKUP(A126,Table1[[#All],[No. Aset - Subnombor]:[Baki Usia Guna (Tahun/Bulan) ]],4,0)</f>
        <v>0</v>
      </c>
      <c r="F126" s="36">
        <f>VLOOKUP(C126,'3. Laporan SPPA'!A:A,1,0)</f>
        <v>0</v>
      </c>
      <c r="G126" s="37">
        <f t="shared" si="1"/>
        <v>0</v>
      </c>
    </row>
    <row r="127" spans="1:7" ht="20.100000000000001" customHeight="1" x14ac:dyDescent="0.2">
      <c r="A127" s="7">
        <f>'1.Laporan Data Induk '!A126</f>
        <v>0</v>
      </c>
      <c r="B127" s="8" t="e">
        <f>VLOOKUP(A127,'2.Laporan Baki Aset'!D:G,4,0)</f>
        <v>#N/A</v>
      </c>
      <c r="C127" s="33">
        <f>VLOOKUP(A127,Table1[#All],5,0)</f>
        <v>0</v>
      </c>
      <c r="D127" s="33">
        <f>VLOOKUP($A127,Table1[[#All],[No. Aset - Subnombor]:[Perihal Aset]],2,0)</f>
        <v>0</v>
      </c>
      <c r="E127" s="33">
        <f>VLOOKUP(A127,Table1[[#All],[No. Aset - Subnombor]:[Baki Usia Guna (Tahun/Bulan) ]],4,0)</f>
        <v>0</v>
      </c>
      <c r="F127" s="36">
        <f>VLOOKUP(C127,'3. Laporan SPPA'!A:A,1,0)</f>
        <v>0</v>
      </c>
      <c r="G127" s="37">
        <f t="shared" si="1"/>
        <v>0</v>
      </c>
    </row>
    <row r="128" spans="1:7" ht="20.100000000000001" customHeight="1" x14ac:dyDescent="0.2">
      <c r="A128" s="7">
        <f>'1.Laporan Data Induk '!A127</f>
        <v>0</v>
      </c>
      <c r="B128" s="8" t="e">
        <f>VLOOKUP(A128,'2.Laporan Baki Aset'!D:G,4,0)</f>
        <v>#N/A</v>
      </c>
      <c r="C128" s="33">
        <f>VLOOKUP(A128,Table1[#All],5,0)</f>
        <v>0</v>
      </c>
      <c r="D128" s="33">
        <f>VLOOKUP($A128,Table1[[#All],[No. Aset - Subnombor]:[Perihal Aset]],2,0)</f>
        <v>0</v>
      </c>
      <c r="E128" s="33">
        <f>VLOOKUP(A128,Table1[[#All],[No. Aset - Subnombor]:[Baki Usia Guna (Tahun/Bulan) ]],4,0)</f>
        <v>0</v>
      </c>
      <c r="F128" s="36">
        <f>VLOOKUP(C128,'3. Laporan SPPA'!A:A,1,0)</f>
        <v>0</v>
      </c>
      <c r="G128" s="37">
        <f t="shared" si="1"/>
        <v>0</v>
      </c>
    </row>
    <row r="129" spans="1:7" ht="20.100000000000001" customHeight="1" x14ac:dyDescent="0.2">
      <c r="A129" s="7">
        <f>'1.Laporan Data Induk '!A128</f>
        <v>0</v>
      </c>
      <c r="B129" s="8" t="e">
        <f>VLOOKUP(A129,'2.Laporan Baki Aset'!D:G,4,0)</f>
        <v>#N/A</v>
      </c>
      <c r="C129" s="33">
        <f>VLOOKUP(A129,Table1[#All],5,0)</f>
        <v>0</v>
      </c>
      <c r="D129" s="33">
        <f>VLOOKUP($A129,Table1[[#All],[No. Aset - Subnombor]:[Perihal Aset]],2,0)</f>
        <v>0</v>
      </c>
      <c r="E129" s="33">
        <f>VLOOKUP(A129,Table1[[#All],[No. Aset - Subnombor]:[Baki Usia Guna (Tahun/Bulan) ]],4,0)</f>
        <v>0</v>
      </c>
      <c r="F129" s="36">
        <f>VLOOKUP(C129,'3. Laporan SPPA'!A:A,1,0)</f>
        <v>0</v>
      </c>
      <c r="G129" s="37">
        <f t="shared" si="1"/>
        <v>0</v>
      </c>
    </row>
    <row r="130" spans="1:7" ht="20.100000000000001" customHeight="1" x14ac:dyDescent="0.2">
      <c r="A130" s="7">
        <f>'1.Laporan Data Induk '!A129</f>
        <v>0</v>
      </c>
      <c r="B130" s="8" t="e">
        <f>VLOOKUP(A130,'2.Laporan Baki Aset'!D:G,4,0)</f>
        <v>#N/A</v>
      </c>
      <c r="C130" s="33">
        <f>VLOOKUP(A130,Table1[#All],5,0)</f>
        <v>0</v>
      </c>
      <c r="D130" s="33">
        <f>VLOOKUP($A130,Table1[[#All],[No. Aset - Subnombor]:[Perihal Aset]],2,0)</f>
        <v>0</v>
      </c>
      <c r="E130" s="33">
        <f>VLOOKUP(A130,Table1[[#All],[No. Aset - Subnombor]:[Baki Usia Guna (Tahun/Bulan) ]],4,0)</f>
        <v>0</v>
      </c>
      <c r="F130" s="36">
        <f>VLOOKUP(C130,'3. Laporan SPPA'!A:A,1,0)</f>
        <v>0</v>
      </c>
      <c r="G130" s="37">
        <f t="shared" si="1"/>
        <v>0</v>
      </c>
    </row>
    <row r="131" spans="1:7" ht="20.100000000000001" customHeight="1" x14ac:dyDescent="0.2">
      <c r="A131" s="7">
        <f>'1.Laporan Data Induk '!A130</f>
        <v>0</v>
      </c>
      <c r="B131" s="8" t="e">
        <f>VLOOKUP(A131,'2.Laporan Baki Aset'!D:G,4,0)</f>
        <v>#N/A</v>
      </c>
      <c r="C131" s="33">
        <f>VLOOKUP(A131,Table1[#All],5,0)</f>
        <v>0</v>
      </c>
      <c r="D131" s="33">
        <f>VLOOKUP($A131,Table1[[#All],[No. Aset - Subnombor]:[Perihal Aset]],2,0)</f>
        <v>0</v>
      </c>
      <c r="E131" s="33">
        <f>VLOOKUP(A131,Table1[[#All],[No. Aset - Subnombor]:[Baki Usia Guna (Tahun/Bulan) ]],4,0)</f>
        <v>0</v>
      </c>
      <c r="F131" s="36">
        <f>VLOOKUP(C131,'3. Laporan SPPA'!A:A,1,0)</f>
        <v>0</v>
      </c>
      <c r="G131" s="37">
        <f t="shared" si="1"/>
        <v>0</v>
      </c>
    </row>
    <row r="132" spans="1:7" ht="20.100000000000001" customHeight="1" x14ac:dyDescent="0.2">
      <c r="A132" s="7">
        <f>'1.Laporan Data Induk '!A131</f>
        <v>0</v>
      </c>
      <c r="B132" s="8" t="e">
        <f>VLOOKUP(A132,'2.Laporan Baki Aset'!D:G,4,0)</f>
        <v>#N/A</v>
      </c>
      <c r="C132" s="33">
        <f>VLOOKUP(A132,Table1[#All],5,0)</f>
        <v>0</v>
      </c>
      <c r="D132" s="33">
        <f>VLOOKUP($A132,Table1[[#All],[No. Aset - Subnombor]:[Perihal Aset]],2,0)</f>
        <v>0</v>
      </c>
      <c r="E132" s="33">
        <f>VLOOKUP(A132,Table1[[#All],[No. Aset - Subnombor]:[Baki Usia Guna (Tahun/Bulan) ]],4,0)</f>
        <v>0</v>
      </c>
      <c r="F132" s="36">
        <f>VLOOKUP(C132,'3. Laporan SPPA'!A:A,1,0)</f>
        <v>0</v>
      </c>
      <c r="G132" s="37">
        <f t="shared" ref="G132:G137" si="2">IFERROR(F132,B132)</f>
        <v>0</v>
      </c>
    </row>
    <row r="133" spans="1:7" ht="20.100000000000001" customHeight="1" x14ac:dyDescent="0.2">
      <c r="A133" s="7">
        <f>'1.Laporan Data Induk '!A132</f>
        <v>0</v>
      </c>
      <c r="B133" s="8" t="e">
        <f>VLOOKUP(A133,'2.Laporan Baki Aset'!D:G,4,0)</f>
        <v>#N/A</v>
      </c>
      <c r="C133" s="33">
        <f>VLOOKUP(A133,Table1[#All],5,0)</f>
        <v>0</v>
      </c>
      <c r="D133" s="33">
        <f>VLOOKUP($A133,Table1[[#All],[No. Aset - Subnombor]:[Perihal Aset]],2,0)</f>
        <v>0</v>
      </c>
      <c r="E133" s="33">
        <f>VLOOKUP(A133,Table1[[#All],[No. Aset - Subnombor]:[Baki Usia Guna (Tahun/Bulan) ]],4,0)</f>
        <v>0</v>
      </c>
      <c r="F133" s="36">
        <f>VLOOKUP(C133,'3. Laporan SPPA'!A:A,1,0)</f>
        <v>0</v>
      </c>
      <c r="G133" s="37">
        <f t="shared" si="2"/>
        <v>0</v>
      </c>
    </row>
    <row r="134" spans="1:7" ht="20.100000000000001" customHeight="1" x14ac:dyDescent="0.2">
      <c r="A134" s="7">
        <f>'1.Laporan Data Induk '!A133</f>
        <v>0</v>
      </c>
      <c r="B134" s="8" t="e">
        <f>VLOOKUP(A134,'2.Laporan Baki Aset'!D:G,4,0)</f>
        <v>#N/A</v>
      </c>
      <c r="C134" s="33">
        <f>VLOOKUP(A134,Table1[#All],5,0)</f>
        <v>0</v>
      </c>
      <c r="D134" s="33">
        <f>VLOOKUP($A134,Table1[[#All],[No. Aset - Subnombor]:[Perihal Aset]],2,0)</f>
        <v>0</v>
      </c>
      <c r="E134" s="33">
        <f>VLOOKUP(A134,Table1[[#All],[No. Aset - Subnombor]:[Baki Usia Guna (Tahun/Bulan) ]],4,0)</f>
        <v>0</v>
      </c>
      <c r="F134" s="36">
        <f>VLOOKUP(C134,'3. Laporan SPPA'!A:A,1,0)</f>
        <v>0</v>
      </c>
      <c r="G134" s="37">
        <f t="shared" si="2"/>
        <v>0</v>
      </c>
    </row>
    <row r="135" spans="1:7" ht="20.100000000000001" customHeight="1" x14ac:dyDescent="0.2">
      <c r="A135" s="7">
        <f>'1.Laporan Data Induk '!A134</f>
        <v>0</v>
      </c>
      <c r="B135" s="8" t="e">
        <f>VLOOKUP(A135,'2.Laporan Baki Aset'!D:G,4,0)</f>
        <v>#N/A</v>
      </c>
      <c r="C135" s="33">
        <f>VLOOKUP(A135,Table1[#All],5,0)</f>
        <v>0</v>
      </c>
      <c r="D135" s="33">
        <f>VLOOKUP($A135,Table1[[#All],[No. Aset - Subnombor]:[Perihal Aset]],2,0)</f>
        <v>0</v>
      </c>
      <c r="E135" s="33">
        <f>VLOOKUP(A135,Table1[[#All],[No. Aset - Subnombor]:[Baki Usia Guna (Tahun/Bulan) ]],4,0)</f>
        <v>0</v>
      </c>
      <c r="F135" s="36">
        <f>VLOOKUP(C135,'3. Laporan SPPA'!A:A,1,0)</f>
        <v>0</v>
      </c>
      <c r="G135" s="37">
        <f t="shared" si="2"/>
        <v>0</v>
      </c>
    </row>
    <row r="136" spans="1:7" ht="20.100000000000001" customHeight="1" x14ac:dyDescent="0.2">
      <c r="A136" s="7">
        <f>'1.Laporan Data Induk '!A135</f>
        <v>0</v>
      </c>
      <c r="B136" s="8" t="e">
        <f>VLOOKUP(A136,'2.Laporan Baki Aset'!D:G,4,0)</f>
        <v>#N/A</v>
      </c>
      <c r="C136" s="33">
        <f>VLOOKUP(A136,Table1[#All],5,0)</f>
        <v>0</v>
      </c>
      <c r="D136" s="33">
        <f>VLOOKUP($A136,Table1[[#All],[No. Aset - Subnombor]:[Perihal Aset]],2,0)</f>
        <v>0</v>
      </c>
      <c r="E136" s="33">
        <f>VLOOKUP(A136,Table1[[#All],[No. Aset - Subnombor]:[Baki Usia Guna (Tahun/Bulan) ]],4,0)</f>
        <v>0</v>
      </c>
      <c r="F136" s="36">
        <f>VLOOKUP(C136,'3. Laporan SPPA'!A:A,1,0)</f>
        <v>0</v>
      </c>
      <c r="G136" s="37">
        <f t="shared" si="2"/>
        <v>0</v>
      </c>
    </row>
    <row r="137" spans="1:7" ht="20.100000000000001" customHeight="1" x14ac:dyDescent="0.2">
      <c r="A137" s="7">
        <f>'1.Laporan Data Induk '!A136</f>
        <v>0</v>
      </c>
      <c r="B137" s="8" t="e">
        <f>VLOOKUP(A137,'2.Laporan Baki Aset'!D:G,4,0)</f>
        <v>#N/A</v>
      </c>
      <c r="C137" s="33">
        <f>VLOOKUP(A137,Table1[#All],5,0)</f>
        <v>0</v>
      </c>
      <c r="D137" s="33">
        <f>VLOOKUP($A137,Table1[[#All],[No. Aset - Subnombor]:[Perihal Aset]],2,0)</f>
        <v>0</v>
      </c>
      <c r="E137" s="33">
        <f>VLOOKUP(A137,Table1[[#All],[No. Aset - Subnombor]:[Baki Usia Guna (Tahun/Bulan) ]],4,0)</f>
        <v>0</v>
      </c>
      <c r="F137" s="36">
        <f>VLOOKUP(C137,'3. Laporan SPPA'!A:A,1,0)</f>
        <v>0</v>
      </c>
      <c r="G137" s="37">
        <f t="shared" si="2"/>
        <v>0</v>
      </c>
    </row>
    <row r="142" spans="1:7" ht="20.100000000000001" customHeight="1" x14ac:dyDescent="0.2">
      <c r="A142" s="22">
        <f>COUNTA(A3:A137)</f>
        <v>135</v>
      </c>
      <c r="B142" s="39">
        <f>SUMIF(B3:B137,"&lt;&gt;#N/A")</f>
        <v>0</v>
      </c>
      <c r="C142" s="22"/>
      <c r="D142" s="22"/>
      <c r="E142" s="22"/>
      <c r="F142" s="22">
        <f>COUNTIF(F3:F137, "#N/A")</f>
        <v>0</v>
      </c>
      <c r="G142" s="39">
        <f>SUMIF(G3:G137,"&lt;&gt;#N/A")</f>
        <v>0</v>
      </c>
    </row>
    <row r="143" spans="1:7" ht="36" customHeight="1" x14ac:dyDescent="0.2">
      <c r="A143" s="24" t="s">
        <v>58</v>
      </c>
      <c r="B143" s="24" t="s">
        <v>59</v>
      </c>
      <c r="C143" s="22"/>
      <c r="D143" s="22"/>
      <c r="E143" s="22"/>
      <c r="F143" s="59" t="s">
        <v>65</v>
      </c>
      <c r="G143" s="60" t="s">
        <v>66</v>
      </c>
    </row>
  </sheetData>
  <mergeCells count="1">
    <mergeCell ref="A1:D1"/>
  </mergeCells>
  <conditionalFormatting sqref="C142:E1048576 B138:B142 D2:E2 B2 D138:F141 F142 B144:B1048576">
    <cfRule type="containsText" dxfId="5" priority="11" operator="containsText" text="#N/A">
      <formula>NOT(ISERROR(SEARCH("#N/A",B2)))</formula>
    </cfRule>
    <cfRule type="containsText" dxfId="4" priority="12" operator="containsText" text="#n/a">
      <formula>NOT(ISERROR(SEARCH("#n/a",B2)))</formula>
    </cfRule>
  </conditionalFormatting>
  <conditionalFormatting sqref="C2:C141">
    <cfRule type="containsText" dxfId="3" priority="7" operator="containsText" text="#N/A">
      <formula>NOT(ISERROR(SEARCH("#N/A",C2)))</formula>
    </cfRule>
    <cfRule type="containsText" dxfId="2" priority="8" operator="containsText" text="#n/a">
      <formula>NOT(ISERROR(SEARCH("#n/a",C2)))</formula>
    </cfRule>
  </conditionalFormatting>
  <conditionalFormatting sqref="G142">
    <cfRule type="containsText" dxfId="1" priority="1" operator="containsText" text="#N/A">
      <formula>NOT(ISERROR(SEARCH("#N/A",G142)))</formula>
    </cfRule>
    <cfRule type="containsText" dxfId="0" priority="2" operator="containsText" text="#n/a">
      <formula>NOT(ISERROR(SEARCH("#n/a",G142)))</formula>
    </cfRule>
  </conditionalFormatting>
  <pageMargins left="0.7" right="0.7" top="0.75" bottom="0.75" header="0.3" footer="0.3"/>
  <pageSetup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R54"/>
  <sheetViews>
    <sheetView view="pageBreakPreview" zoomScale="60" zoomScaleNormal="70" workbookViewId="0">
      <selection activeCell="H8" sqref="H8:K8"/>
    </sheetView>
  </sheetViews>
  <sheetFormatPr defaultColWidth="9.140625" defaultRowHeight="18" x14ac:dyDescent="0.25"/>
  <cols>
    <col min="1" max="1" width="9.140625" style="61"/>
    <col min="2" max="2" width="3.7109375" style="61" customWidth="1"/>
    <col min="3" max="3" width="3.140625" style="61" customWidth="1"/>
    <col min="4" max="4" width="13.140625" style="61" customWidth="1"/>
    <col min="5" max="5" width="14.85546875" style="61" customWidth="1"/>
    <col min="6" max="6" width="16.7109375" style="61" customWidth="1"/>
    <col min="7" max="7" width="3.28515625" style="61" customWidth="1"/>
    <col min="8" max="8" width="7.140625" style="61" customWidth="1"/>
    <col min="9" max="9" width="19.42578125" style="61" customWidth="1"/>
    <col min="10" max="10" width="17.28515625" style="62" customWidth="1"/>
    <col min="11" max="11" width="18" style="63" customWidth="1"/>
    <col min="12" max="12" width="10.28515625" style="61" bestFit="1" customWidth="1"/>
    <col min="13" max="13" width="11.85546875" style="61" bestFit="1" customWidth="1"/>
    <col min="14" max="14" width="9.140625" style="61"/>
    <col min="15" max="15" width="11.140625" style="61" bestFit="1" customWidth="1"/>
    <col min="16" max="16" width="9.85546875" style="61" bestFit="1" customWidth="1"/>
    <col min="17" max="17" width="11.28515625" style="61" bestFit="1" customWidth="1"/>
    <col min="18" max="18" width="9.28515625" style="61" bestFit="1" customWidth="1"/>
    <col min="19" max="16384" width="9.140625" style="61"/>
  </cols>
  <sheetData>
    <row r="1" spans="2:12" x14ac:dyDescent="0.25">
      <c r="K1" s="61"/>
      <c r="L1" s="64" t="s">
        <v>67</v>
      </c>
    </row>
    <row r="2" spans="2:12" ht="87.6" customHeight="1" x14ac:dyDescent="0.25"/>
    <row r="3" spans="2:12" x14ac:dyDescent="0.25">
      <c r="B3" s="111" t="s">
        <v>7</v>
      </c>
      <c r="C3" s="111"/>
      <c r="D3" s="111"/>
      <c r="E3" s="111"/>
      <c r="F3" s="111"/>
      <c r="G3" s="111"/>
      <c r="H3" s="111"/>
      <c r="I3" s="111"/>
      <c r="J3" s="111"/>
      <c r="K3" s="111"/>
    </row>
    <row r="5" spans="2:12" ht="18.75" x14ac:dyDescent="0.3">
      <c r="D5" s="65" t="s">
        <v>8</v>
      </c>
      <c r="G5" s="61" t="s">
        <v>9</v>
      </c>
      <c r="H5" s="112" t="s">
        <v>73</v>
      </c>
      <c r="I5" s="112"/>
      <c r="J5" s="112"/>
      <c r="K5" s="112"/>
    </row>
    <row r="6" spans="2:12" s="66" customFormat="1" ht="18.75" x14ac:dyDescent="0.3">
      <c r="D6" s="65" t="s">
        <v>10</v>
      </c>
      <c r="F6" s="65"/>
      <c r="G6" s="65" t="s">
        <v>9</v>
      </c>
      <c r="H6" s="112" t="s">
        <v>73</v>
      </c>
      <c r="I6" s="112"/>
      <c r="J6" s="112"/>
      <c r="K6" s="112"/>
    </row>
    <row r="7" spans="2:12" s="66" customFormat="1" ht="18.75" x14ac:dyDescent="0.3">
      <c r="D7" s="65" t="s">
        <v>11</v>
      </c>
      <c r="G7" s="66" t="s">
        <v>9</v>
      </c>
      <c r="H7" s="112" t="s">
        <v>73</v>
      </c>
      <c r="I7" s="112"/>
      <c r="J7" s="112"/>
      <c r="K7" s="112"/>
    </row>
    <row r="8" spans="2:12" s="66" customFormat="1" ht="18.75" x14ac:dyDescent="0.3">
      <c r="D8" s="65" t="s">
        <v>12</v>
      </c>
      <c r="F8" s="65"/>
      <c r="G8" s="65" t="s">
        <v>9</v>
      </c>
      <c r="H8" s="112" t="s">
        <v>73</v>
      </c>
      <c r="I8" s="112"/>
      <c r="J8" s="112"/>
      <c r="K8" s="112"/>
    </row>
    <row r="9" spans="2:12" s="66" customFormat="1" ht="18.75" x14ac:dyDescent="0.3">
      <c r="D9" s="65" t="s">
        <v>13</v>
      </c>
      <c r="F9" s="65"/>
      <c r="G9" s="65" t="s">
        <v>9</v>
      </c>
      <c r="H9" s="113" t="s">
        <v>14</v>
      </c>
      <c r="I9" s="113"/>
      <c r="J9" s="113"/>
      <c r="K9" s="113"/>
    </row>
    <row r="10" spans="2:12" x14ac:dyDescent="0.25">
      <c r="D10" s="65" t="s">
        <v>15</v>
      </c>
      <c r="G10" s="65" t="s">
        <v>9</v>
      </c>
      <c r="H10" s="114" t="s">
        <v>72</v>
      </c>
      <c r="I10" s="114"/>
      <c r="J10" s="114"/>
      <c r="K10" s="114"/>
    </row>
    <row r="11" spans="2:12" ht="18.75" x14ac:dyDescent="0.3">
      <c r="D11" s="65" t="s">
        <v>16</v>
      </c>
      <c r="G11" s="65" t="s">
        <v>9</v>
      </c>
      <c r="H11" s="105" t="s">
        <v>70</v>
      </c>
    </row>
    <row r="12" spans="2:12" ht="18.75" x14ac:dyDescent="0.3">
      <c r="G12" s="65" t="s">
        <v>9</v>
      </c>
      <c r="H12" s="105" t="s">
        <v>71</v>
      </c>
    </row>
    <row r="14" spans="2:12" ht="18.75" thickBot="1" x14ac:dyDescent="0.3"/>
    <row r="15" spans="2:12" ht="18.75" thickBot="1" x14ac:dyDescent="0.3">
      <c r="B15" s="67"/>
      <c r="C15" s="108" t="s">
        <v>17</v>
      </c>
      <c r="D15" s="109"/>
      <c r="E15" s="109"/>
      <c r="F15" s="109"/>
      <c r="G15" s="109"/>
      <c r="H15" s="109"/>
      <c r="I15" s="110"/>
      <c r="J15" s="68" t="s">
        <v>18</v>
      </c>
      <c r="K15" s="69" t="s">
        <v>19</v>
      </c>
    </row>
    <row r="16" spans="2:12" x14ac:dyDescent="0.25">
      <c r="B16" s="70"/>
      <c r="C16" s="71"/>
      <c r="D16" s="72"/>
      <c r="E16" s="73"/>
      <c r="F16" s="73"/>
      <c r="G16" s="73"/>
      <c r="H16" s="73"/>
      <c r="I16" s="74"/>
      <c r="J16" s="75"/>
      <c r="K16" s="76"/>
    </row>
    <row r="17" spans="2:13" x14ac:dyDescent="0.25">
      <c r="B17" s="77"/>
      <c r="C17" s="78" t="s">
        <v>20</v>
      </c>
      <c r="D17" s="79"/>
      <c r="E17" s="80"/>
      <c r="F17" s="80"/>
      <c r="G17" s="80"/>
      <c r="H17" s="80"/>
      <c r="I17" s="81"/>
      <c r="J17" s="82">
        <f>'Lampiran B (Formula)'!A142</f>
        <v>135</v>
      </c>
      <c r="K17" s="83">
        <f>'Lampiran B (Formula)'!B142</f>
        <v>0</v>
      </c>
      <c r="M17" s="84"/>
    </row>
    <row r="18" spans="2:13" x14ac:dyDescent="0.25">
      <c r="B18" s="77"/>
      <c r="C18" s="78" t="s">
        <v>21</v>
      </c>
      <c r="D18" s="79"/>
      <c r="E18" s="80"/>
      <c r="F18" s="80"/>
      <c r="G18" s="80"/>
      <c r="H18" s="80"/>
      <c r="I18" s="81"/>
      <c r="J18" s="82"/>
      <c r="K18" s="85"/>
    </row>
    <row r="19" spans="2:13" ht="18.75" thickBot="1" x14ac:dyDescent="0.3">
      <c r="B19" s="77"/>
      <c r="C19" s="77"/>
      <c r="D19" s="80"/>
      <c r="E19" s="80"/>
      <c r="F19" s="80"/>
      <c r="G19" s="80"/>
      <c r="H19" s="80"/>
      <c r="I19" s="81"/>
      <c r="J19" s="82"/>
      <c r="K19" s="86"/>
    </row>
    <row r="20" spans="2:13" x14ac:dyDescent="0.25">
      <c r="B20" s="70"/>
      <c r="C20" s="71" t="s">
        <v>22</v>
      </c>
      <c r="D20" s="72"/>
      <c r="E20" s="73"/>
      <c r="F20" s="73"/>
      <c r="G20" s="73"/>
      <c r="H20" s="73"/>
      <c r="I20" s="74"/>
      <c r="J20" s="75"/>
      <c r="K20" s="87"/>
    </row>
    <row r="21" spans="2:13" x14ac:dyDescent="0.25">
      <c r="B21" s="77"/>
      <c r="C21" s="77"/>
      <c r="D21" s="80"/>
      <c r="E21" s="80"/>
      <c r="F21" s="80"/>
      <c r="G21" s="80"/>
      <c r="H21" s="80"/>
      <c r="I21" s="81"/>
      <c r="J21" s="82"/>
      <c r="K21" s="85"/>
    </row>
    <row r="22" spans="2:13" x14ac:dyDescent="0.25">
      <c r="B22" s="77"/>
      <c r="C22" s="77" t="s">
        <v>23</v>
      </c>
      <c r="D22" s="80"/>
      <c r="E22" s="80"/>
      <c r="F22" s="80"/>
      <c r="G22" s="80"/>
      <c r="H22" s="80"/>
      <c r="I22" s="81"/>
      <c r="J22" s="82"/>
      <c r="K22" s="88"/>
    </row>
    <row r="23" spans="2:13" x14ac:dyDescent="0.25">
      <c r="B23" s="77"/>
      <c r="C23" s="77" t="s">
        <v>24</v>
      </c>
      <c r="D23" s="79" t="s">
        <v>68</v>
      </c>
      <c r="E23" s="80"/>
      <c r="F23" s="80"/>
      <c r="G23" s="80"/>
      <c r="H23" s="80"/>
      <c r="I23" s="81"/>
      <c r="J23" s="82">
        <f>'Lampiran A (Formula)'!F214</f>
        <v>209</v>
      </c>
      <c r="K23" s="85">
        <f>'Lampiran A (Formula)'!G214</f>
        <v>0</v>
      </c>
      <c r="M23" s="89"/>
    </row>
    <row r="24" spans="2:13" x14ac:dyDescent="0.25">
      <c r="B24" s="77"/>
      <c r="C24" s="77"/>
      <c r="D24" s="80"/>
      <c r="E24" s="80"/>
      <c r="F24" s="80"/>
      <c r="G24" s="80"/>
      <c r="H24" s="80"/>
      <c r="I24" s="81"/>
      <c r="J24" s="82"/>
      <c r="K24" s="85"/>
      <c r="M24" s="89"/>
    </row>
    <row r="25" spans="2:13" x14ac:dyDescent="0.25">
      <c r="B25" s="77"/>
      <c r="C25" s="77"/>
      <c r="D25" s="80"/>
      <c r="E25" s="80"/>
      <c r="F25" s="80"/>
      <c r="G25" s="80"/>
      <c r="H25" s="80"/>
      <c r="I25" s="81"/>
      <c r="J25" s="82"/>
      <c r="K25" s="85"/>
      <c r="M25" s="89"/>
    </row>
    <row r="26" spans="2:13" ht="18.75" thickBot="1" x14ac:dyDescent="0.3">
      <c r="B26" s="90"/>
      <c r="C26" s="90"/>
      <c r="D26" s="91"/>
      <c r="E26" s="91"/>
      <c r="F26" s="91"/>
      <c r="G26" s="91"/>
      <c r="H26" s="91"/>
      <c r="I26" s="92"/>
      <c r="J26" s="93"/>
      <c r="K26" s="86"/>
    </row>
    <row r="27" spans="2:13" x14ac:dyDescent="0.25">
      <c r="B27" s="70"/>
      <c r="C27" s="71" t="s">
        <v>25</v>
      </c>
      <c r="D27" s="72"/>
      <c r="E27" s="73"/>
      <c r="F27" s="73"/>
      <c r="G27" s="73"/>
      <c r="H27" s="73"/>
      <c r="I27" s="74"/>
      <c r="J27" s="94"/>
      <c r="K27" s="87"/>
    </row>
    <row r="28" spans="2:13" x14ac:dyDescent="0.25">
      <c r="B28" s="77"/>
      <c r="C28" s="77"/>
      <c r="D28" s="80"/>
      <c r="E28" s="80"/>
      <c r="F28" s="80"/>
      <c r="G28" s="80"/>
      <c r="H28" s="80"/>
      <c r="I28" s="81"/>
      <c r="J28" s="95"/>
      <c r="K28" s="85"/>
    </row>
    <row r="29" spans="2:13" x14ac:dyDescent="0.25">
      <c r="B29" s="77"/>
      <c r="C29" s="77" t="s">
        <v>26</v>
      </c>
      <c r="D29" s="80"/>
      <c r="E29" s="80"/>
      <c r="F29" s="80"/>
      <c r="G29" s="80"/>
      <c r="H29" s="80"/>
      <c r="I29" s="81"/>
      <c r="J29" s="95"/>
      <c r="K29" s="85"/>
    </row>
    <row r="30" spans="2:13" x14ac:dyDescent="0.25">
      <c r="B30" s="77"/>
      <c r="C30" s="77" t="s">
        <v>24</v>
      </c>
      <c r="D30" s="79" t="s">
        <v>69</v>
      </c>
      <c r="E30" s="80"/>
      <c r="F30" s="80"/>
      <c r="G30" s="80"/>
      <c r="H30" s="80"/>
      <c r="I30" s="81"/>
      <c r="J30" s="95">
        <f>'Lampiran B (Formula)'!F142</f>
        <v>0</v>
      </c>
      <c r="K30" s="85">
        <f>'Lampiran B (Formula)'!G142</f>
        <v>0</v>
      </c>
    </row>
    <row r="31" spans="2:13" x14ac:dyDescent="0.25">
      <c r="B31" s="77"/>
      <c r="C31" s="77"/>
      <c r="D31" s="79"/>
      <c r="E31" s="80"/>
      <c r="F31" s="80"/>
      <c r="G31" s="80"/>
      <c r="H31" s="80"/>
      <c r="I31" s="81"/>
      <c r="J31" s="95"/>
      <c r="K31" s="85"/>
    </row>
    <row r="32" spans="2:13" ht="18.75" thickBot="1" x14ac:dyDescent="0.3">
      <c r="B32" s="90"/>
      <c r="C32" s="90"/>
      <c r="D32" s="91"/>
      <c r="E32" s="91"/>
      <c r="F32" s="91"/>
      <c r="G32" s="91"/>
      <c r="H32" s="91"/>
      <c r="I32" s="92"/>
      <c r="J32" s="96"/>
      <c r="K32" s="86"/>
    </row>
    <row r="33" spans="2:18" x14ac:dyDescent="0.25">
      <c r="B33" s="77"/>
      <c r="C33" s="77"/>
      <c r="D33" s="80"/>
      <c r="E33" s="80"/>
      <c r="F33" s="80"/>
      <c r="G33" s="80"/>
      <c r="H33" s="80"/>
      <c r="I33" s="81"/>
      <c r="J33" s="82"/>
      <c r="K33" s="85"/>
      <c r="N33" s="97"/>
      <c r="O33" s="97"/>
      <c r="P33" s="97"/>
    </row>
    <row r="34" spans="2:18" x14ac:dyDescent="0.25">
      <c r="B34" s="77"/>
      <c r="C34" s="78" t="s">
        <v>27</v>
      </c>
      <c r="D34" s="79"/>
      <c r="E34" s="80"/>
      <c r="F34" s="80"/>
      <c r="G34" s="80"/>
      <c r="H34" s="80"/>
      <c r="I34" s="81"/>
      <c r="J34" s="82">
        <f>J17+J23-J30</f>
        <v>344</v>
      </c>
      <c r="K34" s="85">
        <f>K17+K23-K30</f>
        <v>0</v>
      </c>
      <c r="P34" s="98"/>
      <c r="Q34" s="97">
        <f>'3. Laporan SPPA'!A214</f>
        <v>0</v>
      </c>
      <c r="R34" s="99">
        <f>Q34-J34</f>
        <v>-344</v>
      </c>
    </row>
    <row r="35" spans="2:18" x14ac:dyDescent="0.25">
      <c r="B35" s="77"/>
      <c r="C35" s="78" t="s">
        <v>21</v>
      </c>
      <c r="D35" s="79"/>
      <c r="E35" s="80"/>
      <c r="F35" s="80"/>
      <c r="G35" s="80"/>
      <c r="H35" s="80"/>
      <c r="I35" s="81"/>
      <c r="J35" s="82"/>
      <c r="K35" s="85"/>
      <c r="P35" s="97"/>
      <c r="Q35" s="100">
        <f>'Lampiran A (Formula)'!B214</f>
        <v>0</v>
      </c>
      <c r="R35" s="101">
        <f>K34-Q35</f>
        <v>0</v>
      </c>
    </row>
    <row r="36" spans="2:18" ht="18.75" thickBot="1" x14ac:dyDescent="0.3">
      <c r="B36" s="90"/>
      <c r="C36" s="90"/>
      <c r="D36" s="91"/>
      <c r="E36" s="91"/>
      <c r="F36" s="91"/>
      <c r="G36" s="91"/>
      <c r="H36" s="91"/>
      <c r="I36" s="92"/>
      <c r="J36" s="96"/>
      <c r="K36" s="86"/>
      <c r="N36" s="97"/>
      <c r="O36" s="97"/>
      <c r="P36" s="97"/>
    </row>
    <row r="37" spans="2:18" x14ac:dyDescent="0.25">
      <c r="B37" s="80"/>
      <c r="C37" s="80"/>
      <c r="D37" s="80"/>
      <c r="E37" s="80"/>
      <c r="F37" s="80"/>
      <c r="G37" s="80"/>
      <c r="H37" s="80"/>
      <c r="I37" s="80"/>
      <c r="J37" s="82"/>
      <c r="K37" s="102"/>
    </row>
    <row r="38" spans="2:18" ht="18.75" x14ac:dyDescent="0.3">
      <c r="B38" s="65"/>
      <c r="C38" s="103"/>
      <c r="D38" s="103"/>
      <c r="K38" s="104"/>
    </row>
    <row r="39" spans="2:18" x14ac:dyDescent="0.25">
      <c r="K39" s="104"/>
    </row>
    <row r="40" spans="2:18" x14ac:dyDescent="0.25">
      <c r="K40" s="104"/>
    </row>
    <row r="41" spans="2:18" x14ac:dyDescent="0.25">
      <c r="C41" s="65" t="s">
        <v>28</v>
      </c>
      <c r="D41" s="65"/>
      <c r="F41" s="65" t="s">
        <v>9</v>
      </c>
      <c r="K41" s="104"/>
    </row>
    <row r="42" spans="2:18" x14ac:dyDescent="0.25">
      <c r="K42" s="104"/>
    </row>
    <row r="43" spans="2:18" x14ac:dyDescent="0.25">
      <c r="C43" s="61" t="s">
        <v>29</v>
      </c>
      <c r="F43" s="61" t="s">
        <v>9</v>
      </c>
      <c r="K43" s="104"/>
    </row>
    <row r="44" spans="2:18" x14ac:dyDescent="0.25">
      <c r="K44" s="104"/>
    </row>
    <row r="45" spans="2:18" x14ac:dyDescent="0.25">
      <c r="C45" s="61" t="s">
        <v>30</v>
      </c>
      <c r="F45" s="61" t="s">
        <v>31</v>
      </c>
      <c r="K45" s="104"/>
    </row>
    <row r="46" spans="2:18" x14ac:dyDescent="0.25">
      <c r="C46" s="61" t="s">
        <v>32</v>
      </c>
      <c r="F46" s="61" t="s">
        <v>31</v>
      </c>
      <c r="K46" s="104"/>
    </row>
    <row r="47" spans="2:18" x14ac:dyDescent="0.25">
      <c r="K47" s="104"/>
    </row>
    <row r="48" spans="2:18" x14ac:dyDescent="0.25">
      <c r="C48" s="65" t="s">
        <v>33</v>
      </c>
      <c r="D48" s="65"/>
      <c r="K48" s="104"/>
    </row>
    <row r="49" spans="3:11" x14ac:dyDescent="0.25">
      <c r="K49" s="104"/>
    </row>
    <row r="50" spans="3:11" x14ac:dyDescent="0.25">
      <c r="C50" s="61" t="s">
        <v>29</v>
      </c>
      <c r="F50" s="61" t="s">
        <v>31</v>
      </c>
      <c r="K50" s="104"/>
    </row>
    <row r="51" spans="3:11" x14ac:dyDescent="0.25">
      <c r="K51" s="104"/>
    </row>
    <row r="52" spans="3:11" x14ac:dyDescent="0.25">
      <c r="C52" s="61" t="s">
        <v>30</v>
      </c>
      <c r="F52" s="61" t="s">
        <v>31</v>
      </c>
      <c r="K52" s="104"/>
    </row>
    <row r="53" spans="3:11" x14ac:dyDescent="0.25">
      <c r="C53" s="61" t="s">
        <v>32</v>
      </c>
      <c r="F53" s="61" t="s">
        <v>31</v>
      </c>
    </row>
    <row r="54" spans="3:11" x14ac:dyDescent="0.25">
      <c r="F54" s="61" t="s">
        <v>34</v>
      </c>
    </row>
  </sheetData>
  <mergeCells count="8">
    <mergeCell ref="C15:I15"/>
    <mergeCell ref="B3:K3"/>
    <mergeCell ref="H5:K5"/>
    <mergeCell ref="H6:K6"/>
    <mergeCell ref="H8:K8"/>
    <mergeCell ref="H9:K9"/>
    <mergeCell ref="H10:K10"/>
    <mergeCell ref="H7:K7"/>
  </mergeCells>
  <pageMargins left="0.7" right="0.7" top="0.75" bottom="0.75" header="0.3" footer="0.3"/>
  <pageSetup paperSize="9" scale="6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1.Laporan Data Induk </vt:lpstr>
      <vt:lpstr>2.Laporan Baki Aset</vt:lpstr>
      <vt:lpstr>3. Laporan SPPA</vt:lpstr>
      <vt:lpstr>Lampiran A (Formula)</vt:lpstr>
      <vt:lpstr>Lampiran B (Formula)</vt:lpstr>
      <vt:lpstr>format penyesuaian</vt:lpstr>
      <vt:lpstr>'format penyesuaian'!Print_Area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Nur Zanzila Binti Harun</cp:lastModifiedBy>
  <cp:revision>1</cp:revision>
  <cp:lastPrinted>2020-11-05T07:03:26Z</cp:lastPrinted>
  <dcterms:created xsi:type="dcterms:W3CDTF">2020-10-12T02:16:39Z</dcterms:created>
  <dcterms:modified xsi:type="dcterms:W3CDTF">2020-11-23T07:52:07Z</dcterms:modified>
</cp:coreProperties>
</file>